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7" activeTab="7"/>
  </bookViews>
  <sheets>
    <sheet name="Раздел 3.3" sheetId="1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29">'г. Жигулевск'!$O$20:$Z$31</definedName>
    <definedName name="data_r_16" localSheetId="46">'г. Новокуйбышевск'!$O$20:$Z$31</definedName>
    <definedName name="data_r_16" localSheetId="8">'г. Октябрьск'!$O$20:$Z$31</definedName>
    <definedName name="data_r_16" localSheetId="10">'г. Отрадный'!$O$20:$Z$31</definedName>
    <definedName name="data_r_16" localSheetId="22">'г. Похвистнево'!$O$20:$Z$31</definedName>
    <definedName name="data_r_16" localSheetId="49">'г. Самара'!$O$20:$Z$31</definedName>
    <definedName name="data_r_16" localSheetId="7">'г. Сызрань'!$O$20:$Z$31</definedName>
    <definedName name="data_r_16" localSheetId="47">'г. Тольятти'!$O$20:$Z$31</definedName>
    <definedName name="data_r_16" localSheetId="40">'г. Чапаевск'!$O$20:$Z$31</definedName>
    <definedName name="data_r_16" localSheetId="2">'г.о. Кинель'!$O$20:$Z$31</definedName>
    <definedName name="data_r_16" localSheetId="50">'Деп Сам'!$O$20:$Z$31</definedName>
    <definedName name="data_r_16" localSheetId="48">'Деп Тольятти'!$O$20:$Z$31</definedName>
    <definedName name="data_r_16" localSheetId="4">ЗУ!$O$20:$Z$31</definedName>
    <definedName name="data_r_16" localSheetId="1">КУ!$O$20:$Z$31</definedName>
    <definedName name="data_r_16" localSheetId="38">'м.р.  Приволжский'!$O$20:$Z$31</definedName>
    <definedName name="data_r_16" localSheetId="31">'м.р. Алексеевский'!$O$20:$Z$31</definedName>
    <definedName name="data_r_16" localSheetId="35">'м.р. Безенчукский'!$O$20:$Z$31</definedName>
    <definedName name="data_r_16" localSheetId="12">'м.р. Богатовский'!$O$20:$Z$31</definedName>
    <definedName name="data_r_16" localSheetId="42">'м.р. Большеглушицкий'!$O$20:$Z$31</definedName>
    <definedName name="data_r_16" localSheetId="43">'м.р. Большечерниговский'!$O$20:$Z$31</definedName>
    <definedName name="data_r_16" localSheetId="32">'м.р. Борский'!$O$20:$Z$31</definedName>
    <definedName name="data_r_16" localSheetId="45">'м.р. Волжский'!$O$20:$Z$31</definedName>
    <definedName name="data_r_16" localSheetId="24">'м.р. Елховский'!$O$20:$Z$31</definedName>
    <definedName name="data_r_16" localSheetId="18">'м.р. Исаклинский'!$O$20:$Z$31</definedName>
    <definedName name="data_r_16" localSheetId="19">'м.р. Камышлинский'!$O$20:$Z$31</definedName>
    <definedName name="data_r_16" localSheetId="3">'м.р. Кинельский'!$O$20:$Z$31</definedName>
    <definedName name="data_r_16" localSheetId="20">'м.р. Клявлинский'!$O$20:$Z$31</definedName>
    <definedName name="data_r_16" localSheetId="25">'м.р. Кошкинский'!$O$20:$Z$31</definedName>
    <definedName name="data_r_16" localSheetId="36">'м.р. Красноармейский'!$O$20:$Z$31</definedName>
    <definedName name="data_r_16" localSheetId="26">'м.р. Красноярский'!$O$20:$Z$31</definedName>
    <definedName name="data_r_16" localSheetId="33">'м.р. Нефтегорский'!$O$20:$Z$31</definedName>
    <definedName name="data_r_16" localSheetId="37">'м.р. Пестравский'!$O$20:$Z$31</definedName>
    <definedName name="data_r_16" localSheetId="21">'м.р. Похвистневский'!$O$20:$Z$31</definedName>
    <definedName name="data_r_16" localSheetId="14">'м.р. Сергиевский'!$O$20:$Z$31</definedName>
    <definedName name="data_r_16" localSheetId="28">'м.р. Ставропольский'!$O$20:$Z$31</definedName>
    <definedName name="data_r_16" localSheetId="5">'м.р. Сызранский'!$O$20:$Z$31</definedName>
    <definedName name="data_r_16" localSheetId="39">'м.р. Хворостянский'!$O$20:$Z$31</definedName>
    <definedName name="data_r_16" localSheetId="15">'м.р. Челно-Вершинский'!$O$20:$Z$31</definedName>
    <definedName name="data_r_16" localSheetId="16">'м.р. Шенталинский'!$O$20:$Z$31</definedName>
    <definedName name="data_r_16" localSheetId="6">'м.р. Шигонский'!$O$20:$Z$31</definedName>
    <definedName name="data_r_16" localSheetId="11">'м.р.Кинель-Черкасский '!$O$20:$Z$31</definedName>
    <definedName name="data_r_16" localSheetId="9">ОУ!$O$20:$Z$31</definedName>
    <definedName name="data_r_16" localSheetId="44">ПУ!$O$20:$Z$31</definedName>
    <definedName name="data_r_16" localSheetId="17">СВУ!$O$20:$Z$31</definedName>
    <definedName name="data_r_16" localSheetId="23">СЗ!$O$20:$Z$31</definedName>
    <definedName name="data_r_16" localSheetId="13">СУ!$O$20:$Z$31</definedName>
    <definedName name="data_r_16" localSheetId="27">ЦУ!$O$20:$Z$31</definedName>
    <definedName name="data_r_16" localSheetId="30">ЮВУ!$O$20:$Z$31</definedName>
    <definedName name="data_r_16" localSheetId="34">ЮЗУ!$O$20:$Z$31</definedName>
    <definedName name="data_r_16" localSheetId="41">ЮУ!$O$20:$Z$31</definedName>
    <definedName name="data_r_16">'Раздел 3.3'!$O$20:$Z$31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29">'г. Жигулевск'!$P$20:$Z$31</definedName>
    <definedName name="razdel_16" localSheetId="46">'г. Новокуйбышевск'!$P$20:$Z$31</definedName>
    <definedName name="razdel_16" localSheetId="8">'г. Октябрьск'!$P$20:$Z$31</definedName>
    <definedName name="razdel_16" localSheetId="10">'г. Отрадный'!$P$20:$Z$31</definedName>
    <definedName name="razdel_16" localSheetId="22">'г. Похвистнево'!$P$20:$Z$31</definedName>
    <definedName name="razdel_16" localSheetId="49">'г. Самара'!$P$20:$Z$31</definedName>
    <definedName name="razdel_16" localSheetId="7">'г. Сызрань'!$P$20:$Z$31</definedName>
    <definedName name="razdel_16" localSheetId="47">'г. Тольятти'!$P$20:$Z$31</definedName>
    <definedName name="razdel_16" localSheetId="40">'г. Чапаевск'!$P$20:$Z$31</definedName>
    <definedName name="razdel_16" localSheetId="2">'г.о. Кинель'!$P$20:$Z$31</definedName>
    <definedName name="razdel_16" localSheetId="50">'Деп Сам'!$P$20:$Z$31</definedName>
    <definedName name="razdel_16" localSheetId="48">'Деп Тольятти'!$P$20:$Z$31</definedName>
    <definedName name="razdel_16" localSheetId="4">ЗУ!$P$20:$Z$31</definedName>
    <definedName name="razdel_16" localSheetId="1">КУ!$P$20:$Z$31</definedName>
    <definedName name="razdel_16" localSheetId="38">'м.р.  Приволжский'!$P$20:$Z$31</definedName>
    <definedName name="razdel_16" localSheetId="31">'м.р. Алексеевский'!$P$20:$Z$31</definedName>
    <definedName name="razdel_16" localSheetId="35">'м.р. Безенчукский'!$P$20:$Z$31</definedName>
    <definedName name="razdel_16" localSheetId="12">'м.р. Богатовский'!$P$20:$Z$31</definedName>
    <definedName name="razdel_16" localSheetId="42">'м.р. Большеглушицкий'!$P$20:$Z$31</definedName>
    <definedName name="razdel_16" localSheetId="43">'м.р. Большечерниговский'!$P$20:$Z$31</definedName>
    <definedName name="razdel_16" localSheetId="32">'м.р. Борский'!$P$20:$Z$31</definedName>
    <definedName name="razdel_16" localSheetId="45">'м.р. Волжский'!$P$20:$Z$31</definedName>
    <definedName name="razdel_16" localSheetId="24">'м.р. Елховский'!$P$20:$Z$31</definedName>
    <definedName name="razdel_16" localSheetId="18">'м.р. Исаклинский'!$P$20:$Z$31</definedName>
    <definedName name="razdel_16" localSheetId="19">'м.р. Камышлинский'!$P$20:$Z$31</definedName>
    <definedName name="razdel_16" localSheetId="3">'м.р. Кинельский'!$P$20:$Z$31</definedName>
    <definedName name="razdel_16" localSheetId="20">'м.р. Клявлинский'!$P$20:$Z$31</definedName>
    <definedName name="razdel_16" localSheetId="25">'м.р. Кошкинский'!$P$20:$Z$31</definedName>
    <definedName name="razdel_16" localSheetId="36">'м.р. Красноармейский'!$P$20:$Z$31</definedName>
    <definedName name="razdel_16" localSheetId="26">'м.р. Красноярский'!$P$20:$Z$31</definedName>
    <definedName name="razdel_16" localSheetId="33">'м.р. Нефтегорский'!$P$20:$Z$31</definedName>
    <definedName name="razdel_16" localSheetId="37">'м.р. Пестравский'!$P$20:$Z$31</definedName>
    <definedName name="razdel_16" localSheetId="21">'м.р. Похвистневский'!$P$20:$Z$31</definedName>
    <definedName name="razdel_16" localSheetId="14">'м.р. Сергиевский'!$P$20:$Z$31</definedName>
    <definedName name="razdel_16" localSheetId="28">'м.р. Ставропольский'!$P$20:$Z$31</definedName>
    <definedName name="razdel_16" localSheetId="5">'м.р. Сызранский'!$P$20:$Z$31</definedName>
    <definedName name="razdel_16" localSheetId="39">'м.р. Хворостянский'!$P$20:$Z$31</definedName>
    <definedName name="razdel_16" localSheetId="15">'м.р. Челно-Вершинский'!$P$20:$Z$31</definedName>
    <definedName name="razdel_16" localSheetId="16">'м.р. Шенталинский'!$P$20:$Z$31</definedName>
    <definedName name="razdel_16" localSheetId="6">'м.р. Шигонский'!$P$20:$Z$31</definedName>
    <definedName name="razdel_16" localSheetId="11">'м.р.Кинель-Черкасский '!$P$20:$Z$31</definedName>
    <definedName name="razdel_16" localSheetId="9">ОУ!$P$20:$Z$31</definedName>
    <definedName name="razdel_16" localSheetId="44">ПУ!$P$20:$Z$31</definedName>
    <definedName name="razdel_16" localSheetId="17">СВУ!$P$20:$Z$31</definedName>
    <definedName name="razdel_16" localSheetId="23">СЗ!$P$20:$Z$31</definedName>
    <definedName name="razdel_16" localSheetId="13">СУ!$P$20:$Z$31</definedName>
    <definedName name="razdel_16" localSheetId="27">ЦУ!$P$20:$Z$31</definedName>
    <definedName name="razdel_16" localSheetId="30">ЮВУ!$P$20:$Z$31</definedName>
    <definedName name="razdel_16" localSheetId="34">ЮЗУ!$P$20:$Z$31</definedName>
    <definedName name="razdel_16" localSheetId="41">ЮУ!$P$20:$Z$31</definedName>
    <definedName name="razdel_16">'Раздел 3.3'!$P$20:$Z$31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Z21" i="22" l="1"/>
  <c r="Y21" i="22"/>
  <c r="X21" i="22"/>
  <c r="W21" i="22"/>
  <c r="V21" i="22"/>
  <c r="U21" i="22"/>
  <c r="R21" i="22" s="1"/>
  <c r="T21" i="22"/>
  <c r="S21" i="22"/>
  <c r="Q21" i="22"/>
  <c r="P21" i="22"/>
  <c r="Z21" i="25" l="1"/>
  <c r="Y21" i="25"/>
  <c r="X21" i="25"/>
  <c r="W21" i="25"/>
  <c r="V21" i="25"/>
  <c r="U21" i="25"/>
  <c r="R21" i="25" s="1"/>
  <c r="T21" i="25"/>
  <c r="S21" i="25"/>
  <c r="Q21" i="25"/>
  <c r="P21" i="25"/>
  <c r="Z21" i="26"/>
  <c r="Y21" i="26"/>
  <c r="X21" i="26"/>
  <c r="W21" i="26"/>
  <c r="V21" i="26"/>
  <c r="U21" i="26"/>
  <c r="R21" i="26" s="1"/>
  <c r="T21" i="26"/>
  <c r="S21" i="26"/>
  <c r="Q21" i="26"/>
  <c r="P21" i="26"/>
  <c r="Z21" i="31" l="1"/>
  <c r="Y21" i="31"/>
  <c r="X21" i="31"/>
  <c r="W21" i="31"/>
  <c r="V21" i="31"/>
  <c r="U21" i="31"/>
  <c r="R21" i="31" s="1"/>
  <c r="T21" i="31"/>
  <c r="S21" i="31"/>
  <c r="Q21" i="31"/>
  <c r="P21" i="31"/>
  <c r="Z21" i="32"/>
  <c r="Y21" i="32"/>
  <c r="X21" i="32"/>
  <c r="W21" i="32"/>
  <c r="V21" i="32"/>
  <c r="U21" i="32"/>
  <c r="R21" i="32" s="1"/>
  <c r="T21" i="32"/>
  <c r="S21" i="32"/>
  <c r="Q21" i="32"/>
  <c r="P21" i="32"/>
  <c r="Z21" i="33"/>
  <c r="Y21" i="33"/>
  <c r="X21" i="33"/>
  <c r="W21" i="33"/>
  <c r="V21" i="33"/>
  <c r="U21" i="33"/>
  <c r="R21" i="33" s="1"/>
  <c r="T21" i="33"/>
  <c r="S21" i="33"/>
  <c r="Q21" i="33"/>
  <c r="P21" i="33"/>
  <c r="Z21" i="34"/>
  <c r="Y21" i="34"/>
  <c r="X21" i="34"/>
  <c r="W21" i="34"/>
  <c r="V21" i="34"/>
  <c r="U21" i="34"/>
  <c r="R21" i="34" s="1"/>
  <c r="T21" i="34"/>
  <c r="S21" i="34"/>
  <c r="Q21" i="34"/>
  <c r="P21" i="34"/>
  <c r="Z21" i="35"/>
  <c r="T21" i="35" s="1"/>
  <c r="Y21" i="35"/>
  <c r="X21" i="35"/>
  <c r="W21" i="35"/>
  <c r="V21" i="35"/>
  <c r="U21" i="35"/>
  <c r="S21" i="35"/>
  <c r="R21" i="35"/>
  <c r="Q21" i="35"/>
  <c r="P21" i="35"/>
  <c r="Z21" i="36"/>
  <c r="Y21" i="36"/>
  <c r="X21" i="36"/>
  <c r="W21" i="36"/>
  <c r="V21" i="36"/>
  <c r="U21" i="36"/>
  <c r="R21" i="36" s="1"/>
  <c r="T21" i="36"/>
  <c r="S21" i="36"/>
  <c r="Q21" i="36"/>
  <c r="P21" i="36"/>
  <c r="Z21" i="28" l="1"/>
  <c r="Y21" i="28"/>
  <c r="X21" i="28"/>
  <c r="W21" i="28"/>
  <c r="V21" i="28"/>
  <c r="U21" i="28"/>
  <c r="R21" i="28" s="1"/>
  <c r="T21" i="28"/>
  <c r="S21" i="28"/>
  <c r="Q21" i="28"/>
  <c r="P21" i="28"/>
  <c r="Z21" i="29"/>
  <c r="Y21" i="29"/>
  <c r="T21" i="29" s="1"/>
  <c r="X21" i="29"/>
  <c r="W21" i="29"/>
  <c r="V21" i="29"/>
  <c r="U21" i="29"/>
  <c r="S21" i="29"/>
  <c r="R21" i="29"/>
  <c r="Q21" i="29"/>
  <c r="P21" i="29"/>
  <c r="T30" i="59" l="1"/>
  <c r="R30" i="59"/>
  <c r="T29" i="59"/>
  <c r="R29" i="59"/>
  <c r="T28" i="59"/>
  <c r="R28" i="59"/>
  <c r="T27" i="59"/>
  <c r="R27" i="59"/>
  <c r="T26" i="59"/>
  <c r="R26" i="59"/>
  <c r="T25" i="59"/>
  <c r="R25" i="59"/>
  <c r="T24" i="59"/>
  <c r="R24" i="59"/>
  <c r="T23" i="59"/>
  <c r="R23" i="59"/>
  <c r="T22" i="59"/>
  <c r="R22" i="59"/>
  <c r="Z21" i="59"/>
  <c r="Y21" i="59"/>
  <c r="X21" i="59"/>
  <c r="T21" i="59" s="1"/>
  <c r="W21" i="59"/>
  <c r="V21" i="59"/>
  <c r="U21" i="59"/>
  <c r="R21" i="59" s="1"/>
  <c r="S21" i="59"/>
  <c r="Q21" i="59"/>
  <c r="P21" i="59"/>
  <c r="Z21" i="60"/>
  <c r="T21" i="60" s="1"/>
  <c r="Y21" i="60"/>
  <c r="X21" i="60"/>
  <c r="W21" i="60"/>
  <c r="V21" i="60"/>
  <c r="U21" i="60"/>
  <c r="S21" i="60"/>
  <c r="R21" i="60"/>
  <c r="Q21" i="60"/>
  <c r="P21" i="60"/>
  <c r="Z21" i="61"/>
  <c r="Y21" i="61"/>
  <c r="X21" i="61"/>
  <c r="T21" i="61" s="1"/>
  <c r="W21" i="61"/>
  <c r="V21" i="61"/>
  <c r="U21" i="61"/>
  <c r="R21" i="61" s="1"/>
  <c r="S21" i="61"/>
  <c r="Q21" i="61"/>
  <c r="P21" i="61"/>
  <c r="Z21" i="24" l="1"/>
  <c r="Y21" i="24"/>
  <c r="X21" i="24"/>
  <c r="W21" i="24"/>
  <c r="V21" i="24"/>
  <c r="U21" i="24"/>
  <c r="T21" i="24"/>
  <c r="S21" i="24"/>
  <c r="R21" i="24"/>
  <c r="Q21" i="24"/>
  <c r="P21" i="24"/>
  <c r="Z21" i="38" l="1"/>
  <c r="Y21" i="38"/>
  <c r="X21" i="38"/>
  <c r="W21" i="38"/>
  <c r="V21" i="38"/>
  <c r="U21" i="38"/>
  <c r="R21" i="38" s="1"/>
  <c r="T21" i="38"/>
  <c r="S21" i="38"/>
  <c r="Q21" i="38"/>
  <c r="P21" i="38"/>
  <c r="Z21" i="39"/>
  <c r="Y21" i="39"/>
  <c r="X21" i="39"/>
  <c r="W21" i="39"/>
  <c r="V21" i="39"/>
  <c r="U21" i="39"/>
  <c r="R21" i="39" s="1"/>
  <c r="T21" i="39"/>
  <c r="S21" i="39"/>
  <c r="Q21" i="39"/>
  <c r="P21" i="39"/>
  <c r="Z21" i="40"/>
  <c r="Y21" i="40"/>
  <c r="X21" i="40"/>
  <c r="W21" i="40"/>
  <c r="V21" i="40"/>
  <c r="U21" i="40"/>
  <c r="R21" i="40" s="1"/>
  <c r="T21" i="40"/>
  <c r="S21" i="40"/>
  <c r="Q21" i="40"/>
  <c r="P21" i="40"/>
  <c r="Z21" i="49" l="1"/>
  <c r="Y21" i="49"/>
  <c r="X21" i="49"/>
  <c r="W21" i="49"/>
  <c r="V21" i="49"/>
  <c r="U21" i="49"/>
  <c r="R21" i="49" s="1"/>
  <c r="T21" i="49"/>
  <c r="S21" i="49"/>
  <c r="Q21" i="49"/>
  <c r="P21" i="49"/>
  <c r="Z21" i="50"/>
  <c r="Y21" i="50"/>
  <c r="X21" i="50"/>
  <c r="W21" i="50"/>
  <c r="V21" i="50"/>
  <c r="U21" i="50"/>
  <c r="R21" i="50" s="1"/>
  <c r="T21" i="50"/>
  <c r="S21" i="50"/>
  <c r="Q21" i="50"/>
  <c r="P21" i="50"/>
  <c r="Z21" i="51"/>
  <c r="Y21" i="51"/>
  <c r="X21" i="51"/>
  <c r="W21" i="51"/>
  <c r="V21" i="51"/>
  <c r="U21" i="51"/>
  <c r="R21" i="51" s="1"/>
  <c r="T21" i="51"/>
  <c r="S21" i="51"/>
  <c r="Q21" i="51"/>
  <c r="P21" i="51"/>
  <c r="Z21" i="52"/>
  <c r="Y21" i="52"/>
  <c r="X21" i="52"/>
  <c r="W21" i="52"/>
  <c r="V21" i="52"/>
  <c r="U21" i="52"/>
  <c r="R21" i="52" s="1"/>
  <c r="T21" i="52"/>
  <c r="S21" i="52"/>
  <c r="Q21" i="52"/>
  <c r="P21" i="52"/>
  <c r="Z21" i="53"/>
  <c r="Y21" i="53"/>
  <c r="X21" i="53"/>
  <c r="W21" i="53"/>
  <c r="V21" i="53"/>
  <c r="U21" i="53"/>
  <c r="R21" i="53" s="1"/>
  <c r="T21" i="53"/>
  <c r="S21" i="53"/>
  <c r="Q21" i="53"/>
  <c r="P21" i="53"/>
  <c r="Z21" i="45" l="1"/>
  <c r="Y21" i="45"/>
  <c r="X21" i="45"/>
  <c r="W21" i="45"/>
  <c r="V21" i="45"/>
  <c r="U21" i="45"/>
  <c r="R21" i="45" s="1"/>
  <c r="T21" i="45"/>
  <c r="S21" i="45"/>
  <c r="Q21" i="45"/>
  <c r="P21" i="45"/>
  <c r="Z21" i="46"/>
  <c r="Y21" i="46"/>
  <c r="X21" i="46"/>
  <c r="W21" i="46"/>
  <c r="V21" i="46"/>
  <c r="U21" i="46"/>
  <c r="R21" i="46" s="1"/>
  <c r="T21" i="46"/>
  <c r="S21" i="46"/>
  <c r="Q21" i="46"/>
  <c r="P21" i="46"/>
  <c r="Z21" i="47"/>
  <c r="Y21" i="47"/>
  <c r="X21" i="47"/>
  <c r="W21" i="47"/>
  <c r="V21" i="47"/>
  <c r="U21" i="47"/>
  <c r="R21" i="47" s="1"/>
  <c r="T21" i="47"/>
  <c r="S21" i="47"/>
  <c r="Q21" i="47"/>
  <c r="P21" i="47"/>
  <c r="Z21" i="63" l="1"/>
  <c r="Y21" i="63"/>
  <c r="X21" i="63"/>
  <c r="W21" i="63"/>
  <c r="V21" i="63"/>
  <c r="U21" i="63"/>
  <c r="R21" i="63" s="1"/>
  <c r="T21" i="63"/>
  <c r="S21" i="63"/>
  <c r="Q21" i="63"/>
  <c r="P21" i="63"/>
  <c r="Z21" i="65"/>
  <c r="Y21" i="65"/>
  <c r="X21" i="65"/>
  <c r="W21" i="65"/>
  <c r="V21" i="65"/>
  <c r="U21" i="65"/>
  <c r="R21" i="65" s="1"/>
  <c r="T21" i="65"/>
  <c r="S21" i="65"/>
  <c r="Q21" i="65"/>
  <c r="P21" i="65"/>
  <c r="Z21" i="66"/>
  <c r="Y21" i="66"/>
  <c r="X21" i="66"/>
  <c r="W21" i="66"/>
  <c r="V21" i="66"/>
  <c r="U21" i="66"/>
  <c r="R21" i="66" s="1"/>
  <c r="T21" i="66"/>
  <c r="S21" i="66"/>
  <c r="Q21" i="66"/>
  <c r="P21" i="66"/>
  <c r="Z21" i="68" l="1"/>
  <c r="Y21" i="68"/>
  <c r="X21" i="68"/>
  <c r="W21" i="68"/>
  <c r="V21" i="68"/>
  <c r="U21" i="68"/>
  <c r="R21" i="68" s="1"/>
  <c r="T21" i="68"/>
  <c r="S21" i="68"/>
  <c r="Q21" i="68"/>
  <c r="P21" i="68"/>
  <c r="Z21" i="69"/>
  <c r="Y21" i="69"/>
  <c r="X21" i="69"/>
  <c r="W21" i="69"/>
  <c r="V21" i="69"/>
  <c r="U21" i="69"/>
  <c r="R21" i="69" s="1"/>
  <c r="T21" i="69"/>
  <c r="S21" i="69"/>
  <c r="Q21" i="69"/>
  <c r="P21" i="69"/>
  <c r="Z21" i="42" l="1"/>
  <c r="Y21" i="42"/>
  <c r="X21" i="42"/>
  <c r="T21" i="42" s="1"/>
  <c r="W21" i="42"/>
  <c r="V21" i="42"/>
  <c r="U21" i="42"/>
  <c r="R21" i="42" s="1"/>
  <c r="S21" i="42"/>
  <c r="Q21" i="42"/>
  <c r="P21" i="42"/>
  <c r="Z21" i="56" l="1"/>
  <c r="Y21" i="56"/>
  <c r="X21" i="56"/>
  <c r="W21" i="56"/>
  <c r="V21" i="56"/>
  <c r="U21" i="56"/>
  <c r="R21" i="56" s="1"/>
  <c r="T21" i="56"/>
  <c r="S21" i="56"/>
  <c r="Q21" i="56"/>
  <c r="P21" i="56"/>
  <c r="Z21" i="57"/>
  <c r="Y21" i="57"/>
  <c r="X21" i="57"/>
  <c r="T21" i="57" s="1"/>
  <c r="W21" i="57"/>
  <c r="V21" i="57"/>
  <c r="U21" i="57"/>
  <c r="R21" i="57" s="1"/>
  <c r="S21" i="57"/>
  <c r="Q21" i="57"/>
  <c r="P21" i="57"/>
  <c r="R21" i="37" l="1"/>
  <c r="R21" i="54"/>
  <c r="T21" i="41"/>
  <c r="P31" i="70"/>
  <c r="Z29" i="70"/>
  <c r="V29" i="70"/>
  <c r="R29" i="70"/>
  <c r="P27" i="70"/>
  <c r="P23" i="70"/>
  <c r="Q22" i="27"/>
  <c r="R22" i="27"/>
  <c r="S22" i="27"/>
  <c r="T22" i="27"/>
  <c r="U22" i="27"/>
  <c r="V22" i="27"/>
  <c r="W22" i="27"/>
  <c r="X22" i="27"/>
  <c r="Y22" i="27"/>
  <c r="Z22" i="27"/>
  <c r="Q23" i="27"/>
  <c r="R23" i="27"/>
  <c r="S23" i="27"/>
  <c r="T23" i="27"/>
  <c r="U23" i="27"/>
  <c r="V23" i="27"/>
  <c r="W23" i="27"/>
  <c r="X23" i="27"/>
  <c r="Y23" i="27"/>
  <c r="Z23" i="27"/>
  <c r="Q24" i="27"/>
  <c r="R24" i="27"/>
  <c r="S24" i="27"/>
  <c r="T24" i="27"/>
  <c r="U24" i="27"/>
  <c r="V24" i="27"/>
  <c r="W24" i="27"/>
  <c r="X24" i="27"/>
  <c r="Y24" i="27"/>
  <c r="Z24" i="27"/>
  <c r="Q25" i="27"/>
  <c r="R25" i="27"/>
  <c r="S25" i="27"/>
  <c r="T25" i="27"/>
  <c r="U25" i="27"/>
  <c r="V25" i="27"/>
  <c r="W25" i="27"/>
  <c r="X25" i="27"/>
  <c r="Y25" i="27"/>
  <c r="Z25" i="27"/>
  <c r="Q26" i="27"/>
  <c r="R26" i="27"/>
  <c r="S26" i="27"/>
  <c r="T26" i="27"/>
  <c r="U26" i="27"/>
  <c r="V26" i="27"/>
  <c r="W26" i="27"/>
  <c r="X26" i="27"/>
  <c r="Y26" i="27"/>
  <c r="Z26" i="27"/>
  <c r="Q27" i="27"/>
  <c r="R27" i="27"/>
  <c r="S27" i="27"/>
  <c r="T27" i="27"/>
  <c r="U27" i="27"/>
  <c r="V27" i="27"/>
  <c r="W27" i="27"/>
  <c r="X27" i="27"/>
  <c r="Y27" i="27"/>
  <c r="Z27" i="27"/>
  <c r="Q28" i="27"/>
  <c r="R28" i="27"/>
  <c r="S28" i="27"/>
  <c r="T28" i="27"/>
  <c r="U28" i="27"/>
  <c r="V28" i="27"/>
  <c r="W28" i="27"/>
  <c r="X28" i="27"/>
  <c r="Y28" i="27"/>
  <c r="Z28" i="27"/>
  <c r="Q29" i="27"/>
  <c r="R29" i="27"/>
  <c r="S29" i="27"/>
  <c r="T29" i="27"/>
  <c r="U29" i="27"/>
  <c r="V29" i="27"/>
  <c r="W29" i="27"/>
  <c r="X29" i="27"/>
  <c r="Y29" i="27"/>
  <c r="Z29" i="27"/>
  <c r="Q30" i="27"/>
  <c r="R30" i="27"/>
  <c r="S30" i="27"/>
  <c r="T30" i="27"/>
  <c r="U30" i="27"/>
  <c r="V30" i="27"/>
  <c r="W30" i="27"/>
  <c r="X30" i="27"/>
  <c r="Y30" i="27"/>
  <c r="Z30" i="27"/>
  <c r="P22" i="27"/>
  <c r="P23" i="27"/>
  <c r="P24" i="27"/>
  <c r="P25" i="27"/>
  <c r="P26" i="27"/>
  <c r="P27" i="27"/>
  <c r="P28" i="27"/>
  <c r="P29" i="27"/>
  <c r="P30" i="27"/>
  <c r="P31" i="27"/>
  <c r="Q21" i="27"/>
  <c r="R21" i="27"/>
  <c r="S21" i="27"/>
  <c r="T21" i="27"/>
  <c r="U21" i="27"/>
  <c r="V21" i="27"/>
  <c r="W21" i="27"/>
  <c r="X21" i="27"/>
  <c r="Y21" i="27"/>
  <c r="Z21" i="27"/>
  <c r="P21" i="27"/>
  <c r="Q22" i="30"/>
  <c r="R22" i="30"/>
  <c r="S22" i="30"/>
  <c r="T22" i="30"/>
  <c r="U22" i="30"/>
  <c r="V22" i="30"/>
  <c r="W22" i="30"/>
  <c r="X22" i="30"/>
  <c r="Y22" i="30"/>
  <c r="Z22" i="30"/>
  <c r="Q23" i="30"/>
  <c r="R23" i="30"/>
  <c r="S23" i="30"/>
  <c r="T23" i="30"/>
  <c r="U23" i="30"/>
  <c r="V23" i="30"/>
  <c r="W23" i="30"/>
  <c r="X23" i="30"/>
  <c r="Y23" i="30"/>
  <c r="Z23" i="30"/>
  <c r="Q24" i="30"/>
  <c r="R24" i="30"/>
  <c r="S24" i="30"/>
  <c r="T24" i="30"/>
  <c r="U24" i="30"/>
  <c r="V24" i="30"/>
  <c r="W24" i="30"/>
  <c r="X24" i="30"/>
  <c r="Y24" i="30"/>
  <c r="Z24" i="30"/>
  <c r="Q25" i="30"/>
  <c r="R25" i="30"/>
  <c r="S25" i="30"/>
  <c r="T25" i="30"/>
  <c r="U25" i="30"/>
  <c r="V25" i="30"/>
  <c r="W25" i="30"/>
  <c r="X25" i="30"/>
  <c r="Y25" i="30"/>
  <c r="Z25" i="30"/>
  <c r="Q26" i="30"/>
  <c r="R26" i="30"/>
  <c r="S26" i="30"/>
  <c r="T26" i="30"/>
  <c r="U26" i="30"/>
  <c r="V26" i="30"/>
  <c r="W26" i="30"/>
  <c r="X26" i="30"/>
  <c r="Y26" i="30"/>
  <c r="Z26" i="30"/>
  <c r="Q27" i="30"/>
  <c r="R27" i="30"/>
  <c r="S27" i="30"/>
  <c r="T27" i="30"/>
  <c r="U27" i="30"/>
  <c r="V27" i="30"/>
  <c r="W27" i="30"/>
  <c r="X27" i="30"/>
  <c r="Y27" i="30"/>
  <c r="Z27" i="30"/>
  <c r="Q28" i="30"/>
  <c r="R28" i="30"/>
  <c r="S28" i="30"/>
  <c r="T28" i="30"/>
  <c r="U28" i="30"/>
  <c r="V28" i="30"/>
  <c r="W28" i="30"/>
  <c r="X28" i="30"/>
  <c r="Y28" i="30"/>
  <c r="Z28" i="30"/>
  <c r="Q29" i="30"/>
  <c r="R29" i="30"/>
  <c r="S29" i="30"/>
  <c r="T29" i="30"/>
  <c r="U29" i="30"/>
  <c r="V29" i="30"/>
  <c r="W29" i="30"/>
  <c r="X29" i="30"/>
  <c r="Y29" i="30"/>
  <c r="Z29" i="30"/>
  <c r="Q30" i="30"/>
  <c r="R30" i="30"/>
  <c r="S30" i="30"/>
  <c r="T30" i="30"/>
  <c r="U30" i="30"/>
  <c r="V30" i="30"/>
  <c r="W30" i="30"/>
  <c r="X30" i="30"/>
  <c r="Y30" i="30"/>
  <c r="Z30" i="30"/>
  <c r="P22" i="30"/>
  <c r="P23" i="30"/>
  <c r="P24" i="30"/>
  <c r="P25" i="30"/>
  <c r="P26" i="30"/>
  <c r="P27" i="30"/>
  <c r="P28" i="30"/>
  <c r="P29" i="30"/>
  <c r="P30" i="30"/>
  <c r="P31" i="30"/>
  <c r="Q21" i="30"/>
  <c r="R21" i="30"/>
  <c r="S21" i="30"/>
  <c r="T21" i="30"/>
  <c r="U21" i="30"/>
  <c r="V21" i="30"/>
  <c r="W21" i="30"/>
  <c r="X21" i="30"/>
  <c r="Y21" i="30"/>
  <c r="Z21" i="30"/>
  <c r="P21" i="30"/>
  <c r="Q22" i="37"/>
  <c r="R22" i="37"/>
  <c r="S22" i="37"/>
  <c r="T22" i="37"/>
  <c r="U22" i="37"/>
  <c r="V22" i="37"/>
  <c r="W22" i="37"/>
  <c r="X22" i="37"/>
  <c r="Y22" i="37"/>
  <c r="Z22" i="37"/>
  <c r="Q23" i="37"/>
  <c r="R23" i="37"/>
  <c r="S23" i="37"/>
  <c r="T23" i="37"/>
  <c r="U23" i="37"/>
  <c r="V23" i="37"/>
  <c r="W23" i="37"/>
  <c r="X23" i="37"/>
  <c r="Y23" i="37"/>
  <c r="Z23" i="37"/>
  <c r="Q24" i="37"/>
  <c r="R24" i="37"/>
  <c r="S24" i="37"/>
  <c r="T24" i="37"/>
  <c r="U24" i="37"/>
  <c r="V24" i="37"/>
  <c r="W24" i="37"/>
  <c r="X24" i="37"/>
  <c r="Y24" i="37"/>
  <c r="Z24" i="37"/>
  <c r="Q25" i="37"/>
  <c r="R25" i="37"/>
  <c r="S25" i="37"/>
  <c r="T25" i="37"/>
  <c r="U25" i="37"/>
  <c r="V25" i="37"/>
  <c r="W25" i="37"/>
  <c r="X25" i="37"/>
  <c r="Y25" i="37"/>
  <c r="Z25" i="37"/>
  <c r="Q26" i="37"/>
  <c r="R26" i="37"/>
  <c r="S26" i="37"/>
  <c r="T26" i="37"/>
  <c r="U26" i="37"/>
  <c r="V26" i="37"/>
  <c r="W26" i="37"/>
  <c r="X26" i="37"/>
  <c r="Y26" i="37"/>
  <c r="Z26" i="37"/>
  <c r="Q27" i="37"/>
  <c r="R27" i="37"/>
  <c r="S27" i="37"/>
  <c r="T27" i="37"/>
  <c r="U27" i="37"/>
  <c r="V27" i="37"/>
  <c r="W27" i="37"/>
  <c r="X27" i="37"/>
  <c r="Y27" i="37"/>
  <c r="Z27" i="37"/>
  <c r="Q28" i="37"/>
  <c r="R28" i="37"/>
  <c r="S28" i="37"/>
  <c r="T28" i="37"/>
  <c r="U28" i="37"/>
  <c r="V28" i="37"/>
  <c r="W28" i="37"/>
  <c r="X28" i="37"/>
  <c r="Y28" i="37"/>
  <c r="Z28" i="37"/>
  <c r="Q29" i="37"/>
  <c r="R29" i="37"/>
  <c r="S29" i="37"/>
  <c r="T29" i="37"/>
  <c r="U29" i="37"/>
  <c r="V29" i="37"/>
  <c r="W29" i="37"/>
  <c r="X29" i="37"/>
  <c r="Y29" i="37"/>
  <c r="Z29" i="37"/>
  <c r="Q30" i="37"/>
  <c r="R30" i="37"/>
  <c r="S30" i="37"/>
  <c r="T30" i="37"/>
  <c r="U30" i="37"/>
  <c r="V30" i="37"/>
  <c r="W30" i="37"/>
  <c r="X30" i="37"/>
  <c r="Y30" i="37"/>
  <c r="Z30" i="37"/>
  <c r="P22" i="37"/>
  <c r="P23" i="37"/>
  <c r="P24" i="37"/>
  <c r="P25" i="37"/>
  <c r="P26" i="37"/>
  <c r="P27" i="37"/>
  <c r="P28" i="37"/>
  <c r="P29" i="37"/>
  <c r="P30" i="37"/>
  <c r="P31" i="37"/>
  <c r="Q21" i="37"/>
  <c r="S21" i="37"/>
  <c r="T21" i="37"/>
  <c r="U21" i="37"/>
  <c r="V21" i="37"/>
  <c r="W21" i="37"/>
  <c r="X21" i="37"/>
  <c r="Y21" i="37"/>
  <c r="Z21" i="37"/>
  <c r="P21" i="37"/>
  <c r="Q22" i="41"/>
  <c r="R22" i="41"/>
  <c r="S22" i="41"/>
  <c r="T22" i="41"/>
  <c r="U22" i="41"/>
  <c r="V22" i="41"/>
  <c r="W22" i="41"/>
  <c r="X22" i="41"/>
  <c r="Y22" i="41"/>
  <c r="Z22" i="41"/>
  <c r="Q23" i="41"/>
  <c r="R23" i="41"/>
  <c r="S23" i="41"/>
  <c r="T23" i="41"/>
  <c r="U23" i="41"/>
  <c r="V23" i="41"/>
  <c r="W23" i="41"/>
  <c r="X23" i="41"/>
  <c r="Y23" i="41"/>
  <c r="Z23" i="41"/>
  <c r="Q24" i="41"/>
  <c r="R24" i="41"/>
  <c r="S24" i="41"/>
  <c r="T24" i="41"/>
  <c r="U24" i="41"/>
  <c r="V24" i="41"/>
  <c r="W24" i="41"/>
  <c r="X24" i="41"/>
  <c r="Y24" i="41"/>
  <c r="Z24" i="41"/>
  <c r="Q25" i="41"/>
  <c r="R25" i="41"/>
  <c r="S25" i="41"/>
  <c r="T25" i="41"/>
  <c r="U25" i="41"/>
  <c r="V25" i="41"/>
  <c r="W25" i="41"/>
  <c r="X25" i="41"/>
  <c r="Y25" i="41"/>
  <c r="Z25" i="41"/>
  <c r="Q26" i="41"/>
  <c r="R26" i="41"/>
  <c r="S26" i="41"/>
  <c r="T26" i="41"/>
  <c r="U26" i="41"/>
  <c r="V26" i="41"/>
  <c r="W26" i="41"/>
  <c r="X26" i="41"/>
  <c r="Y26" i="41"/>
  <c r="Z26" i="41"/>
  <c r="Q27" i="41"/>
  <c r="R27" i="41"/>
  <c r="S27" i="41"/>
  <c r="T27" i="41"/>
  <c r="U27" i="41"/>
  <c r="V27" i="41"/>
  <c r="W27" i="41"/>
  <c r="X27" i="41"/>
  <c r="Y27" i="41"/>
  <c r="Z27" i="41"/>
  <c r="Q28" i="41"/>
  <c r="R28" i="41"/>
  <c r="S28" i="41"/>
  <c r="T28" i="41"/>
  <c r="U28" i="41"/>
  <c r="V28" i="41"/>
  <c r="W28" i="41"/>
  <c r="X28" i="41"/>
  <c r="Y28" i="41"/>
  <c r="Z28" i="41"/>
  <c r="Q29" i="41"/>
  <c r="R29" i="41"/>
  <c r="S29" i="41"/>
  <c r="T29" i="41"/>
  <c r="U29" i="41"/>
  <c r="V29" i="41"/>
  <c r="W29" i="41"/>
  <c r="X29" i="41"/>
  <c r="Y29" i="41"/>
  <c r="Z29" i="41"/>
  <c r="Q30" i="41"/>
  <c r="R30" i="41"/>
  <c r="S30" i="41"/>
  <c r="T30" i="41"/>
  <c r="U30" i="41"/>
  <c r="V30" i="41"/>
  <c r="W30" i="41"/>
  <c r="X30" i="41"/>
  <c r="Y30" i="41"/>
  <c r="Z30" i="41"/>
  <c r="P22" i="41"/>
  <c r="P23" i="41"/>
  <c r="P24" i="41"/>
  <c r="P25" i="41"/>
  <c r="P26" i="41"/>
  <c r="P27" i="41"/>
  <c r="P28" i="41"/>
  <c r="P29" i="41"/>
  <c r="P30" i="41"/>
  <c r="P31" i="41"/>
  <c r="Q21" i="41"/>
  <c r="R21" i="41"/>
  <c r="S21" i="41"/>
  <c r="U21" i="41"/>
  <c r="V21" i="41"/>
  <c r="W21" i="41"/>
  <c r="X21" i="41"/>
  <c r="Y21" i="41"/>
  <c r="Z21" i="41"/>
  <c r="P21" i="41"/>
  <c r="Q22" i="44"/>
  <c r="R22" i="44"/>
  <c r="S22" i="44"/>
  <c r="T22" i="44"/>
  <c r="U22" i="44"/>
  <c r="V22" i="44"/>
  <c r="W22" i="44"/>
  <c r="X22" i="44"/>
  <c r="Y22" i="44"/>
  <c r="Z22" i="44"/>
  <c r="Q23" i="44"/>
  <c r="R23" i="44"/>
  <c r="S23" i="44"/>
  <c r="T23" i="44"/>
  <c r="U23" i="44"/>
  <c r="V23" i="44"/>
  <c r="W23" i="44"/>
  <c r="X23" i="44"/>
  <c r="Y23" i="44"/>
  <c r="Z23" i="44"/>
  <c r="Q24" i="44"/>
  <c r="R24" i="44"/>
  <c r="S24" i="44"/>
  <c r="T24" i="44"/>
  <c r="U24" i="44"/>
  <c r="V24" i="44"/>
  <c r="W24" i="44"/>
  <c r="X24" i="44"/>
  <c r="Y24" i="44"/>
  <c r="Z24" i="44"/>
  <c r="Q25" i="44"/>
  <c r="R25" i="44"/>
  <c r="S25" i="44"/>
  <c r="T25" i="44"/>
  <c r="U25" i="44"/>
  <c r="V25" i="44"/>
  <c r="W25" i="44"/>
  <c r="X25" i="44"/>
  <c r="Y25" i="44"/>
  <c r="Z25" i="44"/>
  <c r="Q26" i="44"/>
  <c r="R26" i="44"/>
  <c r="S26" i="44"/>
  <c r="T26" i="44"/>
  <c r="U26" i="44"/>
  <c r="V26" i="44"/>
  <c r="W26" i="44"/>
  <c r="X26" i="44"/>
  <c r="Y26" i="44"/>
  <c r="Z26" i="44"/>
  <c r="Q27" i="44"/>
  <c r="R27" i="44"/>
  <c r="S27" i="44"/>
  <c r="T27" i="44"/>
  <c r="U27" i="44"/>
  <c r="V27" i="44"/>
  <c r="W27" i="44"/>
  <c r="X27" i="44"/>
  <c r="Y27" i="44"/>
  <c r="Z27" i="44"/>
  <c r="Q28" i="44"/>
  <c r="R28" i="44"/>
  <c r="S28" i="44"/>
  <c r="T28" i="44"/>
  <c r="U28" i="44"/>
  <c r="V28" i="44"/>
  <c r="W28" i="44"/>
  <c r="X28" i="44"/>
  <c r="Y28" i="44"/>
  <c r="Z28" i="44"/>
  <c r="Q29" i="44"/>
  <c r="R29" i="44"/>
  <c r="S29" i="44"/>
  <c r="T29" i="44"/>
  <c r="U29" i="44"/>
  <c r="V29" i="44"/>
  <c r="W29" i="44"/>
  <c r="X29" i="44"/>
  <c r="Y29" i="44"/>
  <c r="Z29" i="44"/>
  <c r="Q30" i="44"/>
  <c r="R30" i="44"/>
  <c r="S30" i="44"/>
  <c r="T30" i="44"/>
  <c r="U30" i="44"/>
  <c r="V30" i="44"/>
  <c r="W30" i="44"/>
  <c r="X30" i="44"/>
  <c r="Y30" i="44"/>
  <c r="Z30" i="44"/>
  <c r="P22" i="44"/>
  <c r="P23" i="44"/>
  <c r="P24" i="44"/>
  <c r="P25" i="44"/>
  <c r="P26" i="44"/>
  <c r="P27" i="44"/>
  <c r="P28" i="44"/>
  <c r="P29" i="44"/>
  <c r="P30" i="44"/>
  <c r="P31" i="44"/>
  <c r="Q21" i="44"/>
  <c r="R21" i="44"/>
  <c r="S21" i="44"/>
  <c r="T21" i="44"/>
  <c r="U21" i="44"/>
  <c r="V21" i="44"/>
  <c r="W21" i="44"/>
  <c r="X21" i="44"/>
  <c r="Y21" i="44"/>
  <c r="Z21" i="44"/>
  <c r="P21" i="44"/>
  <c r="Q22" i="48"/>
  <c r="R22" i="48"/>
  <c r="S22" i="48"/>
  <c r="T22" i="48"/>
  <c r="U22" i="48"/>
  <c r="V22" i="48"/>
  <c r="W22" i="48"/>
  <c r="X22" i="48"/>
  <c r="Y22" i="48"/>
  <c r="Z22" i="48"/>
  <c r="Q23" i="48"/>
  <c r="R23" i="48"/>
  <c r="S23" i="48"/>
  <c r="T23" i="48"/>
  <c r="U23" i="48"/>
  <c r="V23" i="48"/>
  <c r="W23" i="48"/>
  <c r="X23" i="48"/>
  <c r="Y23" i="48"/>
  <c r="Z23" i="48"/>
  <c r="Q24" i="48"/>
  <c r="R24" i="48"/>
  <c r="S24" i="48"/>
  <c r="T24" i="48"/>
  <c r="U24" i="48"/>
  <c r="V24" i="48"/>
  <c r="W24" i="48"/>
  <c r="X24" i="48"/>
  <c r="Y24" i="48"/>
  <c r="Z24" i="48"/>
  <c r="Q25" i="48"/>
  <c r="R25" i="48"/>
  <c r="S25" i="48"/>
  <c r="T25" i="48"/>
  <c r="U25" i="48"/>
  <c r="V25" i="48"/>
  <c r="W25" i="48"/>
  <c r="X25" i="48"/>
  <c r="Y25" i="48"/>
  <c r="Z25" i="48"/>
  <c r="Q26" i="48"/>
  <c r="R26" i="48"/>
  <c r="S26" i="48"/>
  <c r="T26" i="48"/>
  <c r="U26" i="48"/>
  <c r="V26" i="48"/>
  <c r="W26" i="48"/>
  <c r="X26" i="48"/>
  <c r="Y26" i="48"/>
  <c r="Z26" i="48"/>
  <c r="Q27" i="48"/>
  <c r="R27" i="48"/>
  <c r="S27" i="48"/>
  <c r="T27" i="48"/>
  <c r="U27" i="48"/>
  <c r="V27" i="48"/>
  <c r="W27" i="48"/>
  <c r="X27" i="48"/>
  <c r="Y27" i="48"/>
  <c r="Z27" i="48"/>
  <c r="Q28" i="48"/>
  <c r="R28" i="48"/>
  <c r="S28" i="48"/>
  <c r="T28" i="48"/>
  <c r="U28" i="48"/>
  <c r="V28" i="48"/>
  <c r="W28" i="48"/>
  <c r="X28" i="48"/>
  <c r="Y28" i="48"/>
  <c r="Z28" i="48"/>
  <c r="Q29" i="48"/>
  <c r="R29" i="48"/>
  <c r="S29" i="48"/>
  <c r="T29" i="48"/>
  <c r="U29" i="48"/>
  <c r="V29" i="48"/>
  <c r="W29" i="48"/>
  <c r="X29" i="48"/>
  <c r="Y29" i="48"/>
  <c r="Z29" i="48"/>
  <c r="Q30" i="48"/>
  <c r="R30" i="48"/>
  <c r="S30" i="48"/>
  <c r="T30" i="48"/>
  <c r="U30" i="48"/>
  <c r="V30" i="48"/>
  <c r="W30" i="48"/>
  <c r="X30" i="48"/>
  <c r="Y30" i="48"/>
  <c r="Z30" i="48"/>
  <c r="P22" i="48"/>
  <c r="P23" i="48"/>
  <c r="P24" i="48"/>
  <c r="P25" i="48"/>
  <c r="P26" i="48"/>
  <c r="P27" i="48"/>
  <c r="P28" i="48"/>
  <c r="P29" i="48"/>
  <c r="P30" i="48"/>
  <c r="P31" i="48"/>
  <c r="Q21" i="48"/>
  <c r="R21" i="48"/>
  <c r="S21" i="48"/>
  <c r="T21" i="48"/>
  <c r="U21" i="48"/>
  <c r="V21" i="48"/>
  <c r="W21" i="48"/>
  <c r="X21" i="48"/>
  <c r="Y21" i="48"/>
  <c r="Z21" i="48"/>
  <c r="P21" i="48"/>
  <c r="Q22" i="54"/>
  <c r="R22" i="54"/>
  <c r="S22" i="54"/>
  <c r="T22" i="54"/>
  <c r="U22" i="54"/>
  <c r="V22" i="54"/>
  <c r="W22" i="54"/>
  <c r="X22" i="54"/>
  <c r="Y22" i="54"/>
  <c r="Z22" i="54"/>
  <c r="Q23" i="54"/>
  <c r="R23" i="54"/>
  <c r="S23" i="54"/>
  <c r="T23" i="54"/>
  <c r="U23" i="54"/>
  <c r="V23" i="54"/>
  <c r="W23" i="54"/>
  <c r="X23" i="54"/>
  <c r="Y23" i="54"/>
  <c r="Z23" i="54"/>
  <c r="Q24" i="54"/>
  <c r="R24" i="54"/>
  <c r="S24" i="54"/>
  <c r="T24" i="54"/>
  <c r="U24" i="54"/>
  <c r="V24" i="54"/>
  <c r="W24" i="54"/>
  <c r="X24" i="54"/>
  <c r="Y24" i="54"/>
  <c r="Z24" i="54"/>
  <c r="Q25" i="54"/>
  <c r="R25" i="54"/>
  <c r="S25" i="54"/>
  <c r="T25" i="54"/>
  <c r="U25" i="54"/>
  <c r="V25" i="54"/>
  <c r="W25" i="54"/>
  <c r="X25" i="54"/>
  <c r="Y25" i="54"/>
  <c r="Z25" i="54"/>
  <c r="Q26" i="54"/>
  <c r="R26" i="54"/>
  <c r="S26" i="54"/>
  <c r="T26" i="54"/>
  <c r="U26" i="54"/>
  <c r="V26" i="54"/>
  <c r="W26" i="54"/>
  <c r="X26" i="54"/>
  <c r="Y26" i="54"/>
  <c r="Z26" i="54"/>
  <c r="Q27" i="54"/>
  <c r="R27" i="54"/>
  <c r="S27" i="54"/>
  <c r="T27" i="54"/>
  <c r="U27" i="54"/>
  <c r="V27" i="54"/>
  <c r="W27" i="54"/>
  <c r="X27" i="54"/>
  <c r="Y27" i="54"/>
  <c r="Z27" i="54"/>
  <c r="Q28" i="54"/>
  <c r="R28" i="54"/>
  <c r="S28" i="54"/>
  <c r="T28" i="54"/>
  <c r="U28" i="54"/>
  <c r="V28" i="54"/>
  <c r="W28" i="54"/>
  <c r="X28" i="54"/>
  <c r="Y28" i="54"/>
  <c r="Z28" i="54"/>
  <c r="Q29" i="54"/>
  <c r="R29" i="54"/>
  <c r="S29" i="54"/>
  <c r="T29" i="54"/>
  <c r="U29" i="54"/>
  <c r="V29" i="54"/>
  <c r="W29" i="54"/>
  <c r="X29" i="54"/>
  <c r="Y29" i="54"/>
  <c r="Z29" i="54"/>
  <c r="Q30" i="54"/>
  <c r="R30" i="54"/>
  <c r="S30" i="54"/>
  <c r="T30" i="54"/>
  <c r="U30" i="54"/>
  <c r="V30" i="54"/>
  <c r="W30" i="54"/>
  <c r="X30" i="54"/>
  <c r="Y30" i="54"/>
  <c r="Z30" i="54"/>
  <c r="P22" i="54"/>
  <c r="P23" i="54"/>
  <c r="P24" i="54"/>
  <c r="P25" i="54"/>
  <c r="P26" i="54"/>
  <c r="P27" i="54"/>
  <c r="P28" i="54"/>
  <c r="P29" i="54"/>
  <c r="P30" i="54"/>
  <c r="P31" i="54"/>
  <c r="Q21" i="54"/>
  <c r="S21" i="54"/>
  <c r="T21" i="54"/>
  <c r="U21" i="54"/>
  <c r="V21" i="54"/>
  <c r="W21" i="54"/>
  <c r="X21" i="54"/>
  <c r="Y21" i="54"/>
  <c r="Z21" i="54"/>
  <c r="P21" i="54"/>
  <c r="Q22" i="58"/>
  <c r="R22" i="58"/>
  <c r="S22" i="58"/>
  <c r="T22" i="58"/>
  <c r="U22" i="58"/>
  <c r="V22" i="58"/>
  <c r="W22" i="58"/>
  <c r="X22" i="58"/>
  <c r="Y22" i="58"/>
  <c r="Z22" i="58"/>
  <c r="Q23" i="58"/>
  <c r="R23" i="58"/>
  <c r="S23" i="58"/>
  <c r="T23" i="58"/>
  <c r="U23" i="58"/>
  <c r="V23" i="58"/>
  <c r="W23" i="58"/>
  <c r="X23" i="58"/>
  <c r="Y23" i="58"/>
  <c r="Z23" i="58"/>
  <c r="Q24" i="58"/>
  <c r="R24" i="58"/>
  <c r="S24" i="58"/>
  <c r="T24" i="58"/>
  <c r="U24" i="58"/>
  <c r="V24" i="58"/>
  <c r="W24" i="58"/>
  <c r="X24" i="58"/>
  <c r="Y24" i="58"/>
  <c r="Z24" i="58"/>
  <c r="Q25" i="58"/>
  <c r="R25" i="58"/>
  <c r="S25" i="58"/>
  <c r="T25" i="58"/>
  <c r="U25" i="58"/>
  <c r="V25" i="58"/>
  <c r="W25" i="58"/>
  <c r="X25" i="58"/>
  <c r="Y25" i="58"/>
  <c r="Z25" i="58"/>
  <c r="Q26" i="58"/>
  <c r="R26" i="58"/>
  <c r="S26" i="58"/>
  <c r="T26" i="58"/>
  <c r="U26" i="58"/>
  <c r="V26" i="58"/>
  <c r="W26" i="58"/>
  <c r="X26" i="58"/>
  <c r="Y26" i="58"/>
  <c r="Z26" i="58"/>
  <c r="Q27" i="58"/>
  <c r="R27" i="58"/>
  <c r="S27" i="58"/>
  <c r="T27" i="58"/>
  <c r="U27" i="58"/>
  <c r="V27" i="58"/>
  <c r="W27" i="58"/>
  <c r="X27" i="58"/>
  <c r="Y27" i="58"/>
  <c r="Z27" i="58"/>
  <c r="Q28" i="58"/>
  <c r="R28" i="58"/>
  <c r="S28" i="58"/>
  <c r="T28" i="58"/>
  <c r="U28" i="58"/>
  <c r="V28" i="58"/>
  <c r="W28" i="58"/>
  <c r="X28" i="58"/>
  <c r="Y28" i="58"/>
  <c r="Z28" i="58"/>
  <c r="Q29" i="58"/>
  <c r="R29" i="58"/>
  <c r="S29" i="58"/>
  <c r="T29" i="58"/>
  <c r="U29" i="58"/>
  <c r="V29" i="58"/>
  <c r="W29" i="58"/>
  <c r="X29" i="58"/>
  <c r="Y29" i="58"/>
  <c r="Z29" i="58"/>
  <c r="Q30" i="58"/>
  <c r="R30" i="58"/>
  <c r="S30" i="58"/>
  <c r="T30" i="58"/>
  <c r="U30" i="58"/>
  <c r="V30" i="58"/>
  <c r="W30" i="58"/>
  <c r="X30" i="58"/>
  <c r="Y30" i="58"/>
  <c r="Z30" i="58"/>
  <c r="P22" i="58"/>
  <c r="P23" i="58"/>
  <c r="P24" i="58"/>
  <c r="P25" i="58"/>
  <c r="P26" i="58"/>
  <c r="P27" i="58"/>
  <c r="P28" i="58"/>
  <c r="P29" i="58"/>
  <c r="P30" i="58"/>
  <c r="P31" i="58"/>
  <c r="Q21" i="58"/>
  <c r="R21" i="58"/>
  <c r="S21" i="58"/>
  <c r="T21" i="58"/>
  <c r="U21" i="58"/>
  <c r="V21" i="58"/>
  <c r="W21" i="58"/>
  <c r="X21" i="58"/>
  <c r="Y21" i="58"/>
  <c r="Z21" i="58"/>
  <c r="P21" i="58"/>
  <c r="Q22" i="62"/>
  <c r="R22" i="62"/>
  <c r="S22" i="62"/>
  <c r="T22" i="62"/>
  <c r="U22" i="62"/>
  <c r="V22" i="62"/>
  <c r="W22" i="62"/>
  <c r="X22" i="62"/>
  <c r="Y22" i="62"/>
  <c r="Z22" i="62"/>
  <c r="Q23" i="62"/>
  <c r="R23" i="62"/>
  <c r="S23" i="62"/>
  <c r="T23" i="62"/>
  <c r="U23" i="62"/>
  <c r="V23" i="62"/>
  <c r="W23" i="62"/>
  <c r="X23" i="62"/>
  <c r="Y23" i="62"/>
  <c r="Z23" i="62"/>
  <c r="Q24" i="62"/>
  <c r="R24" i="62"/>
  <c r="S24" i="62"/>
  <c r="T24" i="62"/>
  <c r="U24" i="62"/>
  <c r="V24" i="62"/>
  <c r="W24" i="62"/>
  <c r="X24" i="62"/>
  <c r="Y24" i="62"/>
  <c r="Z24" i="62"/>
  <c r="Q25" i="62"/>
  <c r="R25" i="62"/>
  <c r="S25" i="62"/>
  <c r="T25" i="62"/>
  <c r="U25" i="62"/>
  <c r="V25" i="62"/>
  <c r="W25" i="62"/>
  <c r="X25" i="62"/>
  <c r="Y25" i="62"/>
  <c r="Z25" i="62"/>
  <c r="Q26" i="62"/>
  <c r="R26" i="62"/>
  <c r="S26" i="62"/>
  <c r="T26" i="62"/>
  <c r="U26" i="62"/>
  <c r="V26" i="62"/>
  <c r="W26" i="62"/>
  <c r="X26" i="62"/>
  <c r="Y26" i="62"/>
  <c r="Z26" i="62"/>
  <c r="Q27" i="62"/>
  <c r="R27" i="62"/>
  <c r="S27" i="62"/>
  <c r="T27" i="62"/>
  <c r="U27" i="62"/>
  <c r="V27" i="62"/>
  <c r="W27" i="62"/>
  <c r="X27" i="62"/>
  <c r="Y27" i="62"/>
  <c r="Z27" i="62"/>
  <c r="Q28" i="62"/>
  <c r="R28" i="62"/>
  <c r="S28" i="62"/>
  <c r="T28" i="62"/>
  <c r="U28" i="62"/>
  <c r="V28" i="62"/>
  <c r="W28" i="62"/>
  <c r="X28" i="62"/>
  <c r="Y28" i="62"/>
  <c r="Z28" i="62"/>
  <c r="Q29" i="62"/>
  <c r="R29" i="62"/>
  <c r="S29" i="62"/>
  <c r="T29" i="62"/>
  <c r="U29" i="62"/>
  <c r="V29" i="62"/>
  <c r="W29" i="62"/>
  <c r="X29" i="62"/>
  <c r="Y29" i="62"/>
  <c r="Z29" i="62"/>
  <c r="Q30" i="62"/>
  <c r="R30" i="62"/>
  <c r="S30" i="62"/>
  <c r="T30" i="62"/>
  <c r="U30" i="62"/>
  <c r="V30" i="62"/>
  <c r="W30" i="62"/>
  <c r="X30" i="62"/>
  <c r="Y30" i="62"/>
  <c r="Z30" i="62"/>
  <c r="P22" i="62"/>
  <c r="P23" i="62"/>
  <c r="P24" i="62"/>
  <c r="P25" i="62"/>
  <c r="P26" i="62"/>
  <c r="P27" i="62"/>
  <c r="P28" i="62"/>
  <c r="P29" i="62"/>
  <c r="P30" i="62"/>
  <c r="P31" i="62"/>
  <c r="Q21" i="62"/>
  <c r="R21" i="62"/>
  <c r="S21" i="62"/>
  <c r="T21" i="62"/>
  <c r="U21" i="62"/>
  <c r="V21" i="62"/>
  <c r="W21" i="62"/>
  <c r="X21" i="62"/>
  <c r="Y21" i="62"/>
  <c r="Z21" i="62"/>
  <c r="P21" i="62"/>
  <c r="Q22" i="67"/>
  <c r="R22" i="67"/>
  <c r="S22" i="67"/>
  <c r="T22" i="67"/>
  <c r="U22" i="67"/>
  <c r="V22" i="67"/>
  <c r="W22" i="67"/>
  <c r="X22" i="67"/>
  <c r="Y22" i="67"/>
  <c r="Z22" i="67"/>
  <c r="Q23" i="67"/>
  <c r="R23" i="67"/>
  <c r="S23" i="67"/>
  <c r="T23" i="67"/>
  <c r="U23" i="67"/>
  <c r="V23" i="67"/>
  <c r="W23" i="67"/>
  <c r="X23" i="67"/>
  <c r="Y23" i="67"/>
  <c r="Z23" i="67"/>
  <c r="Q24" i="67"/>
  <c r="R24" i="67"/>
  <c r="S24" i="67"/>
  <c r="T24" i="67"/>
  <c r="U24" i="67"/>
  <c r="V24" i="67"/>
  <c r="W24" i="67"/>
  <c r="X24" i="67"/>
  <c r="Y24" i="67"/>
  <c r="Z24" i="67"/>
  <c r="Q25" i="67"/>
  <c r="R25" i="67"/>
  <c r="S25" i="67"/>
  <c r="T25" i="67"/>
  <c r="U25" i="67"/>
  <c r="V25" i="67"/>
  <c r="W25" i="67"/>
  <c r="X25" i="67"/>
  <c r="Y25" i="67"/>
  <c r="Z25" i="67"/>
  <c r="Q26" i="67"/>
  <c r="R26" i="67"/>
  <c r="S26" i="67"/>
  <c r="T26" i="67"/>
  <c r="U26" i="67"/>
  <c r="V26" i="67"/>
  <c r="W26" i="67"/>
  <c r="X26" i="67"/>
  <c r="Y26" i="67"/>
  <c r="Z26" i="67"/>
  <c r="Q27" i="67"/>
  <c r="R27" i="67"/>
  <c r="S27" i="67"/>
  <c r="T27" i="67"/>
  <c r="U27" i="67"/>
  <c r="V27" i="67"/>
  <c r="W27" i="67"/>
  <c r="X27" i="67"/>
  <c r="Y27" i="67"/>
  <c r="Z27" i="67"/>
  <c r="Q28" i="67"/>
  <c r="R28" i="67"/>
  <c r="S28" i="67"/>
  <c r="T28" i="67"/>
  <c r="U28" i="67"/>
  <c r="V28" i="67"/>
  <c r="W28" i="67"/>
  <c r="X28" i="67"/>
  <c r="Y28" i="67"/>
  <c r="Z28" i="67"/>
  <c r="Q29" i="67"/>
  <c r="R29" i="67"/>
  <c r="S29" i="67"/>
  <c r="T29" i="67"/>
  <c r="U29" i="67"/>
  <c r="V29" i="67"/>
  <c r="W29" i="67"/>
  <c r="X29" i="67"/>
  <c r="Y29" i="67"/>
  <c r="Z29" i="67"/>
  <c r="Q30" i="67"/>
  <c r="R30" i="67"/>
  <c r="S30" i="67"/>
  <c r="T30" i="67"/>
  <c r="U30" i="67"/>
  <c r="V30" i="67"/>
  <c r="W30" i="67"/>
  <c r="X30" i="67"/>
  <c r="Y30" i="67"/>
  <c r="Z30" i="67"/>
  <c r="P22" i="67"/>
  <c r="P23" i="67"/>
  <c r="P24" i="67"/>
  <c r="P25" i="67"/>
  <c r="P26" i="67"/>
  <c r="P27" i="67"/>
  <c r="P28" i="67"/>
  <c r="P29" i="67"/>
  <c r="P30" i="67"/>
  <c r="P31" i="67"/>
  <c r="Q21" i="67"/>
  <c r="R21" i="67"/>
  <c r="S21" i="67"/>
  <c r="T21" i="67"/>
  <c r="U21" i="67"/>
  <c r="V21" i="67"/>
  <c r="W21" i="67"/>
  <c r="X21" i="67"/>
  <c r="Y21" i="67"/>
  <c r="Z21" i="67"/>
  <c r="P21" i="67"/>
  <c r="Q22" i="70"/>
  <c r="R22" i="70"/>
  <c r="T22" i="70"/>
  <c r="U22" i="70"/>
  <c r="V22" i="70"/>
  <c r="X22" i="70"/>
  <c r="Y22" i="70"/>
  <c r="Z22" i="70"/>
  <c r="Q23" i="70"/>
  <c r="R23" i="70"/>
  <c r="S23" i="70"/>
  <c r="U23" i="70"/>
  <c r="V23" i="70"/>
  <c r="W23" i="70"/>
  <c r="Y23" i="70"/>
  <c r="Z23" i="70"/>
  <c r="R24" i="70"/>
  <c r="S24" i="70"/>
  <c r="T24" i="70"/>
  <c r="V24" i="70"/>
  <c r="W24" i="70"/>
  <c r="X24" i="70"/>
  <c r="Z24" i="70"/>
  <c r="Q25" i="70"/>
  <c r="R25" i="70"/>
  <c r="S25" i="70"/>
  <c r="T25" i="70"/>
  <c r="U25" i="70"/>
  <c r="V25" i="70"/>
  <c r="W25" i="70"/>
  <c r="X25" i="70"/>
  <c r="Y25" i="70"/>
  <c r="Z25" i="70"/>
  <c r="Q26" i="70"/>
  <c r="R26" i="70"/>
  <c r="T26" i="70"/>
  <c r="U26" i="70"/>
  <c r="V26" i="70"/>
  <c r="X26" i="70"/>
  <c r="Y26" i="70"/>
  <c r="Z26" i="70"/>
  <c r="Q27" i="70"/>
  <c r="R27" i="70"/>
  <c r="S27" i="70"/>
  <c r="U27" i="70"/>
  <c r="V27" i="70"/>
  <c r="W27" i="70"/>
  <c r="Y27" i="70"/>
  <c r="Z27" i="70"/>
  <c r="R28" i="70"/>
  <c r="S28" i="70"/>
  <c r="T28" i="70"/>
  <c r="V28" i="70"/>
  <c r="W28" i="70"/>
  <c r="X28" i="70"/>
  <c r="Z28" i="70"/>
  <c r="Q29" i="70"/>
  <c r="S29" i="70"/>
  <c r="T29" i="70"/>
  <c r="U29" i="70"/>
  <c r="W29" i="70"/>
  <c r="X29" i="70"/>
  <c r="Y29" i="70"/>
  <c r="Q30" i="70"/>
  <c r="R30" i="70"/>
  <c r="T30" i="70"/>
  <c r="U30" i="70"/>
  <c r="V30" i="70"/>
  <c r="X30" i="70"/>
  <c r="Y30" i="70"/>
  <c r="Z30" i="70"/>
  <c r="P22" i="70"/>
  <c r="P24" i="70"/>
  <c r="P25" i="70"/>
  <c r="P26" i="70"/>
  <c r="P28" i="70"/>
  <c r="P29" i="70"/>
  <c r="P30" i="70"/>
  <c r="Q21" i="70"/>
  <c r="S21" i="70"/>
  <c r="T21" i="70"/>
  <c r="U21" i="70"/>
  <c r="W21" i="70"/>
  <c r="X21" i="70"/>
  <c r="Y21" i="70"/>
  <c r="P21" i="70"/>
  <c r="R21" i="70" l="1"/>
  <c r="V21" i="70"/>
  <c r="Z21" i="70"/>
  <c r="Z21" i="17" s="1"/>
  <c r="S22" i="70"/>
  <c r="S22" i="17" s="1"/>
  <c r="W22" i="70"/>
  <c r="W22" i="17" s="1"/>
  <c r="T23" i="70"/>
  <c r="T23" i="17" s="1"/>
  <c r="X23" i="70"/>
  <c r="X23" i="17" s="1"/>
  <c r="Q24" i="70"/>
  <c r="Q24" i="17" s="1"/>
  <c r="U24" i="70"/>
  <c r="Y24" i="70"/>
  <c r="Y24" i="17" s="1"/>
  <c r="S26" i="70"/>
  <c r="S26" i="17" s="1"/>
  <c r="W26" i="70"/>
  <c r="W26" i="17" s="1"/>
  <c r="T27" i="70"/>
  <c r="X27" i="70"/>
  <c r="Q28" i="70"/>
  <c r="Q28" i="17" s="1"/>
  <c r="U28" i="70"/>
  <c r="U28" i="17" s="1"/>
  <c r="Y28" i="70"/>
  <c r="Y28" i="17" s="1"/>
  <c r="S30" i="70"/>
  <c r="S30" i="17" s="1"/>
  <c r="W30" i="70"/>
  <c r="W30" i="17" s="1"/>
  <c r="P21" i="17"/>
  <c r="W21" i="17"/>
  <c r="S21" i="17"/>
  <c r="P30" i="17"/>
  <c r="P26" i="17"/>
  <c r="P22" i="17"/>
  <c r="Y29" i="17"/>
  <c r="U29" i="17"/>
  <c r="Q29" i="17"/>
  <c r="W28" i="17"/>
  <c r="S28" i="17"/>
  <c r="Y27" i="17"/>
  <c r="U27" i="17"/>
  <c r="Q27" i="17"/>
  <c r="Y25" i="17"/>
  <c r="U25" i="17"/>
  <c r="Q25" i="17"/>
  <c r="W24" i="17"/>
  <c r="S24" i="17"/>
  <c r="Y23" i="17"/>
  <c r="U23" i="17"/>
  <c r="Q23" i="17"/>
  <c r="Y21" i="17"/>
  <c r="U21" i="17"/>
  <c r="P28" i="17"/>
  <c r="P24" i="17"/>
  <c r="U30" i="17"/>
  <c r="Q30" i="17"/>
  <c r="S29" i="17"/>
  <c r="W27" i="17"/>
  <c r="S27" i="17"/>
  <c r="Y26" i="17"/>
  <c r="U26" i="17"/>
  <c r="Q26" i="17"/>
  <c r="W25" i="17"/>
  <c r="U24" i="17"/>
  <c r="W23" i="17"/>
  <c r="S23" i="17"/>
  <c r="Y22" i="17"/>
  <c r="U22" i="17"/>
  <c r="X21" i="17"/>
  <c r="T21" i="17"/>
  <c r="P31" i="17"/>
  <c r="P27" i="17"/>
  <c r="P23" i="17"/>
  <c r="X30" i="17"/>
  <c r="T30" i="17"/>
  <c r="Z29" i="17"/>
  <c r="V29" i="17"/>
  <c r="R29" i="17"/>
  <c r="X28" i="17"/>
  <c r="T28" i="17"/>
  <c r="Z27" i="17"/>
  <c r="V27" i="17"/>
  <c r="R27" i="17"/>
  <c r="X26" i="17"/>
  <c r="T26" i="17"/>
  <c r="Z25" i="17"/>
  <c r="V25" i="17"/>
  <c r="R25" i="17"/>
  <c r="X24" i="17"/>
  <c r="T24" i="17"/>
  <c r="Z23" i="17"/>
  <c r="V23" i="17"/>
  <c r="R23" i="17"/>
  <c r="X22" i="17"/>
  <c r="T22" i="17"/>
  <c r="Q21" i="17"/>
  <c r="Y30" i="17"/>
  <c r="W29" i="17"/>
  <c r="S25" i="17"/>
  <c r="Q22" i="17"/>
  <c r="V21" i="17"/>
  <c r="R21" i="17"/>
  <c r="P29" i="17"/>
  <c r="P25" i="17"/>
  <c r="Z30" i="17"/>
  <c r="V30" i="17"/>
  <c r="R30" i="17"/>
  <c r="X29" i="17"/>
  <c r="T29" i="17"/>
  <c r="Z28" i="17"/>
  <c r="V28" i="17"/>
  <c r="R28" i="17"/>
  <c r="X27" i="17"/>
  <c r="T27" i="17"/>
  <c r="Z26" i="17"/>
  <c r="V26" i="17"/>
  <c r="R26" i="17"/>
  <c r="X25" i="17"/>
  <c r="T25" i="17"/>
  <c r="Z24" i="17"/>
  <c r="V24" i="17"/>
  <c r="R24" i="17"/>
  <c r="Z22" i="17"/>
  <c r="V22" i="17"/>
  <c r="R22" i="17"/>
</calcChain>
</file>

<file path=xl/sharedStrings.xml><?xml version="1.0" encoding="utf-8"?>
<sst xmlns="http://schemas.openxmlformats.org/spreadsheetml/2006/main" count="1836" uniqueCount="38">
  <si>
    <t>Наименование показателей</t>
  </si>
  <si>
    <t>№
строки</t>
  </si>
  <si>
    <t>Средняя численность работников, человек</t>
  </si>
  <si>
    <t xml:space="preserve">Фонд начисленной заработной платы работников, тыс руб </t>
  </si>
  <si>
    <t>Фонд начисленной заработной платы работников по источникам финансирования, тыс руб</t>
  </si>
  <si>
    <t>из гр.7 внешних совместителей</t>
  </si>
  <si>
    <t>Всего (сумма граф 8, 9, 10)</t>
  </si>
  <si>
    <t>за счет средств бюджетов всех уровней (субсидий)</t>
  </si>
  <si>
    <t>средства от приносящей доход деятельности</t>
  </si>
  <si>
    <t>ОМС</t>
  </si>
  <si>
    <t>в том числе по внутреннему совмести-тельству 3)</t>
  </si>
  <si>
    <t>ОМС 4)</t>
  </si>
  <si>
    <t xml:space="preserve">   в том числе:
      руководящие работники</t>
  </si>
  <si>
    <t xml:space="preserve">         из них директор, заместители директора</t>
  </si>
  <si>
    <t xml:space="preserve">      педагогические работники</t>
  </si>
  <si>
    <t xml:space="preserve">         из них:
            учителя</t>
  </si>
  <si>
    <t>1) Среднесписочная численность работников.</t>
  </si>
  <si>
    <t>2) Исчисляется пропорционально фактически отработанному времени.</t>
  </si>
  <si>
    <t>3) Включая вознаграждение за работу по договорам гражданско-правового характера, заключенным работником списочного состава со своей организацией.</t>
  </si>
  <si>
    <t>4) Обязательное медицинское страхование.</t>
  </si>
  <si>
    <t>из гр.5 списочного состава
(без внешних совместителей)</t>
  </si>
  <si>
    <t>списочного состава
(без внешних совместителей)</t>
  </si>
  <si>
    <t xml:space="preserve">       учебно-вспомогательный персонал</t>
  </si>
  <si>
    <t xml:space="preserve">       иной персонал</t>
  </si>
  <si>
    <t xml:space="preserve">      из них воспитатели</t>
  </si>
  <si>
    <t>Из строки 04:
   персонал, работающий в подразделениях дошкольного
   образования</t>
  </si>
  <si>
    <t xml:space="preserve">            педагоги дополнительного образования</t>
  </si>
  <si>
    <t>Всего работников (сумма строк  02, 04,07, 08)</t>
  </si>
  <si>
    <t>Коды по ОКЕИ: человек – 792 (с одним десятичным знаком); тысяча рублей – 384 (с одним десятичным знаком)</t>
  </si>
  <si>
    <t>внешних совместителей (сумма граф 11, 12 и 13)</t>
  </si>
  <si>
    <t>внешних сов-местителей 2)</t>
  </si>
  <si>
    <t>списочного состава (без внешних сов-местителей) 1)</t>
  </si>
  <si>
    <t>3.3. Сведения о численности и оплате труда  работников организаций</t>
  </si>
  <si>
    <r>
      <t>списочного состава (без внешних сов-местителей)</t>
    </r>
    <r>
      <rPr>
        <sz val="10"/>
        <color indexed="8"/>
        <rFont val="Calibri"/>
        <family val="2"/>
        <charset val="204"/>
      </rPr>
      <t>¹</t>
    </r>
  </si>
  <si>
    <r>
      <t xml:space="preserve">внешних сов-местителей </t>
    </r>
    <r>
      <rPr>
        <sz val="10"/>
        <color indexed="8"/>
        <rFont val="Calibri"/>
        <family val="2"/>
        <charset val="204"/>
      </rPr>
      <t>²</t>
    </r>
  </si>
  <si>
    <r>
      <t xml:space="preserve">в том числе по внутреннему совмести-тельству </t>
    </r>
    <r>
      <rPr>
        <sz val="10"/>
        <color indexed="8"/>
        <rFont val="Calibri"/>
        <family val="2"/>
        <charset val="204"/>
      </rPr>
      <t>³</t>
    </r>
  </si>
  <si>
    <r>
      <t xml:space="preserve">ОМС </t>
    </r>
    <r>
      <rPr>
        <sz val="10"/>
        <color indexed="8"/>
        <rFont val="Calibri"/>
        <family val="2"/>
        <charset val="204"/>
      </rPr>
      <t>⁴</t>
    </r>
  </si>
  <si>
    <r>
      <t>Справка 8.</t>
    </r>
    <r>
      <rPr>
        <sz val="10"/>
        <color indexed="8"/>
        <rFont val="Times New Roman"/>
        <family val="1"/>
        <charset val="204"/>
      </rPr>
      <t xml:space="preserve">
Кол-во организаций, переведенных на  новую (отраслевую) систему оплаты труда, ориентированную на результат, ед.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</si>
</sst>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(00\)"/>
    <numFmt numFmtId="165" formatCode="00"/>
    <numFmt numFmtId="166" formatCode="#,##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/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 vertical="center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19" borderId="13" xfId="0" applyNumberFormat="1" applyFont="1" applyFill="1" applyBorder="1" applyAlignment="1">
      <alignment horizontal="center" vertical="center"/>
    </xf>
    <xf numFmtId="166" fontId="29" fillId="19" borderId="13" xfId="0" applyNumberFormat="1" applyFont="1" applyFill="1" applyBorder="1" applyAlignment="1">
      <alignment horizontal="center" vertical="center"/>
    </xf>
    <xf numFmtId="3" fontId="30" fillId="19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Z37"/>
  <sheetViews>
    <sheetView showGridLines="0" topLeftCell="A21" workbookViewId="0">
      <selection activeCell="A31" sqref="A31"/>
    </sheetView>
  </sheetViews>
  <sheetFormatPr defaultColWidth="9.140625" defaultRowHeight="12.75" x14ac:dyDescent="0.2"/>
  <cols>
    <col min="1" max="1" width="48.42578125" style="1" bestFit="1" customWidth="1"/>
    <col min="2" max="14" width="2.28515625" style="1" hidden="1" customWidth="1"/>
    <col min="15" max="15" width="6.42578125" style="1" bestFit="1" customWidth="1"/>
    <col min="16" max="26" width="13.7109375" style="1" customWidth="1"/>
    <col min="27" max="16384" width="9.140625" style="1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6"/>
      <c r="P18" s="36" t="s">
        <v>33</v>
      </c>
      <c r="Q18" s="36" t="s">
        <v>34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6"/>
      <c r="P19" s="36"/>
      <c r="Q19" s="36"/>
      <c r="R19" s="19" t="s">
        <v>6</v>
      </c>
      <c r="S19" s="19" t="s">
        <v>35</v>
      </c>
      <c r="T19" s="36"/>
      <c r="U19" s="19" t="s">
        <v>7</v>
      </c>
      <c r="V19" s="19" t="s">
        <v>36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9">
        <f>КУ!P21+ЗУ!P21+ОУ!P21+СУ!P21+СВУ!P21+СЗ!P21+ЦУ!P21+ЮВУ!P21+ЮЗУ!P21+ЮУ!P21+ПУ!P21+'Деп Тольятти'!P21+'г. Самара'!P21+'Деп Сам'!P21+'г. Тольятти'!P21</f>
        <v>46300.2</v>
      </c>
      <c r="Q21" s="13">
        <f>КУ!Q21+ЗУ!Q21+ОУ!Q21+СУ!Q21+СВУ!Q21+СЗ!Q21+ЦУ!Q21+ЮВУ!Q21+ЮЗУ!Q21+ЮУ!Q21+ПУ!Q21+'Деп Тольятти'!Q21+'г. Самара'!Q21+'Деп Сам'!Q21+'г. Тольятти'!Q21</f>
        <v>2401.65</v>
      </c>
      <c r="R21" s="13">
        <f>КУ!R21+ЗУ!R21+ОУ!R21+СУ!R21+СВУ!R21+СЗ!R21+ЦУ!R21+ЮВУ!R21+ЮЗУ!R21+ЮУ!R21+ПУ!R21+'Деп Тольятти'!R21+'г. Самара'!R21+'Деп Сам'!R21+'г. Тольятти'!R21</f>
        <v>22538766.999999996</v>
      </c>
      <c r="S21" s="13">
        <f>КУ!S21+ЗУ!S21+ОУ!S21+СУ!S21+СВУ!S21+СЗ!S21+ЦУ!S21+ЮВУ!S21+ЮЗУ!S21+ЮУ!S21+ПУ!S21+'Деп Тольятти'!S21+'г. Самара'!S21+'Деп Сам'!S21+'г. Тольятти'!S21</f>
        <v>1049107.2</v>
      </c>
      <c r="T21" s="13">
        <f>КУ!T21+ЗУ!T21+ОУ!T21+СУ!T21+СВУ!T21+СЗ!T21+ЦУ!T21+ЮВУ!T21+ЮЗУ!T21+ЮУ!T21+ПУ!T21+'Деп Тольятти'!T21+'г. Самара'!T21+'Деп Сам'!T21+'г. Тольятти'!T21</f>
        <v>713133.50000000012</v>
      </c>
      <c r="U21" s="13">
        <f>КУ!U21+ЗУ!U21+ОУ!U21+СУ!U21+СВУ!U21+СЗ!U21+ЦУ!U21+ЮВУ!U21+ЮЗУ!U21+ЮУ!U21+ПУ!U21+'Деп Тольятти'!U21+'г. Самара'!U21+'Деп Сам'!U21+'г. Тольятти'!U21</f>
        <v>21739438.700000003</v>
      </c>
      <c r="V21" s="13">
        <f>КУ!V21+ЗУ!V21+ОУ!V21+СУ!V21+СВУ!V21+СЗ!V21+ЦУ!V21+ЮВУ!V21+ЮЗУ!V21+ЮУ!V21+ПУ!V21+'Деп Тольятти'!V21+'г. Самара'!V21+'Деп Сам'!V21+'г. Тольятти'!V21</f>
        <v>0</v>
      </c>
      <c r="W21" s="13">
        <f>КУ!W21+ЗУ!W21+ОУ!W21+СУ!W21+СВУ!W21+СЗ!W21+ЦУ!W21+ЮВУ!W21+ЮЗУ!W21+ЮУ!W21+ПУ!W21+'Деп Тольятти'!W21+'г. Самара'!W21+'Деп Сам'!W21+'г. Тольятти'!W21</f>
        <v>799328.3</v>
      </c>
      <c r="X21" s="13">
        <f>КУ!X21+ЗУ!X21+ОУ!X21+СУ!X21+СВУ!X21+СЗ!X21+ЦУ!X21+ЮВУ!X21+ЮЗУ!X21+ЮУ!X21+ПУ!X21+'Деп Тольятти'!X21+'г. Самара'!X21+'Деп Сам'!X21+'г. Тольятти'!X21</f>
        <v>681731.6</v>
      </c>
      <c r="Y21" s="13">
        <f>КУ!Y21+ЗУ!Y21+ОУ!Y21+СУ!Y21+СВУ!Y21+СЗ!Y21+ЦУ!Y21+ЮВУ!Y21+ЮЗУ!Y21+ЮУ!Y21+ПУ!Y21+'Деп Тольятти'!Y21+'г. Самара'!Y21+'Деп Сам'!Y21+'г. Тольятти'!Y21</f>
        <v>0</v>
      </c>
      <c r="Z21" s="13">
        <f>КУ!Z21+ЗУ!Z21+ОУ!Z21+СУ!Z21+СВУ!Z21+СЗ!Z21+ЦУ!Z21+ЮВУ!Z21+ЮЗУ!Z21+ЮУ!Z21+ПУ!Z21+'Деп Тольятти'!Z21+'г. Самара'!Z21+'Деп Сам'!Z21+'г. Тольятти'!Z21</f>
        <v>31401.899999999998</v>
      </c>
    </row>
    <row r="22" spans="1:26" ht="25.5" x14ac:dyDescent="0.2">
      <c r="A22" s="12" t="s">
        <v>12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4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2389.7000000000003</v>
      </c>
      <c r="Q22" s="13">
        <f>КУ!Q22+ЗУ!Q22+ОУ!Q22+СУ!Q22+СВУ!Q22+СЗ!Q22+ЦУ!Q22+ЮВУ!Q22+ЮЗУ!Q22+ЮУ!Q22+ПУ!Q22+'Деп Тольятти'!Q22+'г. Самара'!Q22+'Деп Сам'!Q22+'г. Тольятти'!Q22</f>
        <v>40.600000000000009</v>
      </c>
      <c r="R22" s="13">
        <f>КУ!R22+ЗУ!R22+ОУ!R22+СУ!R22+СВУ!R22+СЗ!R22+ЦУ!R22+ЮВУ!R22+ЮЗУ!R22+ЮУ!R22+ПУ!R22+'Деп Тольятти'!R22+'г. Самара'!R22+'Деп Сам'!R22+'г. Тольятти'!R22</f>
        <v>1961546.1000000003</v>
      </c>
      <c r="S22" s="13">
        <f>КУ!S22+ЗУ!S22+ОУ!S22+СУ!S22+СВУ!S22+СЗ!S22+ЦУ!S22+ЮВУ!S22+ЮЗУ!S22+ЮУ!S22+ПУ!S22+'Деп Тольятти'!S22+'г. Самара'!S22+'Деп Сам'!S22+'г. Тольятти'!S22</f>
        <v>121712</v>
      </c>
      <c r="T22" s="13">
        <f>КУ!T22+ЗУ!T22+ОУ!T22+СУ!T22+СВУ!T22+СЗ!T22+ЦУ!T22+ЮВУ!T22+ЮЗУ!T22+ЮУ!T22+ПУ!T22+'Деп Тольятти'!T22+'г. Самара'!T22+'Деп Сам'!T22+'г. Тольятти'!T22</f>
        <v>26690.3</v>
      </c>
      <c r="U22" s="13">
        <f>КУ!U22+ЗУ!U22+ОУ!U22+СУ!U22+СВУ!U22+СЗ!U22+ЦУ!U22+ЮВУ!U22+ЮЗУ!U22+ЮУ!U22+ПУ!U22+'Деп Тольятти'!U22+'г. Самара'!U22+'Деп Сам'!U22+'г. Тольятти'!U22</f>
        <v>1774823.4</v>
      </c>
      <c r="V22" s="13">
        <f>КУ!V22+ЗУ!V22+ОУ!V22+СУ!V22+СВУ!V22+СЗ!V22+ЦУ!V22+ЮВУ!V22+ЮЗУ!V22+ЮУ!V22+ПУ!V22+'Деп Тольятти'!V22+'г. Самара'!V22+'Деп Сам'!V22+'г. Тольятти'!V22</f>
        <v>0</v>
      </c>
      <c r="W22" s="13">
        <f>КУ!W22+ЗУ!W22+ОУ!W22+СУ!W22+СВУ!W22+СЗ!W22+ЦУ!W22+ЮВУ!W22+ЮЗУ!W22+ЮУ!W22+ПУ!W22+'Деп Тольятти'!W22+'г. Самара'!W22+'Деп Сам'!W22+'г. Тольятти'!W22</f>
        <v>186722.7</v>
      </c>
      <c r="X22" s="13">
        <f>КУ!X22+ЗУ!X22+ОУ!X22+СУ!X22+СВУ!X22+СЗ!X22+ЦУ!X22+ЮВУ!X22+ЮЗУ!X22+ЮУ!X22+ПУ!X22+'Деп Тольятти'!X22+'г. Самара'!X22+'Деп Сам'!X22+'г. Тольятти'!X22</f>
        <v>24262.199999999997</v>
      </c>
      <c r="Y22" s="13">
        <f>КУ!Y22+ЗУ!Y22+ОУ!Y22+СУ!Y22+СВУ!Y22+СЗ!Y22+ЦУ!Y22+ЮВУ!Y22+ЮЗУ!Y22+ЮУ!Y22+ПУ!Y22+'Деп Тольятти'!Y22+'г. Самара'!Y22+'Деп Сам'!Y22+'г. Тольятти'!Y22</f>
        <v>0</v>
      </c>
      <c r="Z22" s="13">
        <f>КУ!Z22+ЗУ!Z22+ОУ!Z22+СУ!Z22+СВУ!Z22+СЗ!Z22+ЦУ!Z22+ЮВУ!Z22+ЮЗУ!Z22+ЮУ!Z22+ПУ!Z22+'Деп Тольятти'!Z22+'г. Самара'!Z22+'Деп Сам'!Z22+'г. Тольятти'!Z22</f>
        <v>2428.1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1911.3999999999996</v>
      </c>
      <c r="Q23" s="13">
        <f>КУ!Q23+ЗУ!Q23+ОУ!Q23+СУ!Q23+СВУ!Q23+СЗ!Q23+ЦУ!Q23+ЮВУ!Q23+ЮЗУ!Q23+ЮУ!Q23+ПУ!Q23+'Деп Тольятти'!Q23+'г. Самара'!Q23+'Деп Сам'!Q23+'г. Тольятти'!Q23</f>
        <v>19.600000000000001</v>
      </c>
      <c r="R23" s="13">
        <f>КУ!R23+ЗУ!R23+ОУ!R23+СУ!R23+СВУ!R23+СЗ!R23+ЦУ!R23+ЮВУ!R23+ЮЗУ!R23+ЮУ!R23+ПУ!R23+'Деп Тольятти'!R23+'г. Самара'!R23+'Деп Сам'!R23+'г. Тольятти'!R23</f>
        <v>1628101.6999999997</v>
      </c>
      <c r="S23" s="13">
        <f>КУ!S23+ЗУ!S23+ОУ!S23+СУ!S23+СВУ!S23+СЗ!S23+ЦУ!S23+ЮВУ!S23+ЮЗУ!S23+ЮУ!S23+ПУ!S23+'Деп Тольятти'!S23+'г. Самара'!S23+'Деп Сам'!S23+'г. Тольятти'!S23</f>
        <v>102403.5</v>
      </c>
      <c r="T23" s="13">
        <f>КУ!T23+ЗУ!T23+ОУ!T23+СУ!T23+СВУ!T23+СЗ!T23+ЦУ!T23+ЮВУ!T23+ЮЗУ!T23+ЮУ!T23+ПУ!T23+'Деп Тольятти'!T23+'г. Самара'!T23+'Деп Сам'!T23+'г. Тольятти'!T23</f>
        <v>11553</v>
      </c>
      <c r="U23" s="13">
        <f>КУ!U23+ЗУ!U23+ОУ!U23+СУ!U23+СВУ!U23+СЗ!U23+ЦУ!U23+ЮВУ!U23+ЮЗУ!U23+ЮУ!U23+ПУ!U23+'Деп Тольятти'!U23+'г. Самара'!U23+'Деп Сам'!U23+'г. Тольятти'!U23</f>
        <v>1464413.3</v>
      </c>
      <c r="V23" s="13">
        <f>КУ!V23+ЗУ!V23+ОУ!V23+СУ!V23+СВУ!V23+СЗ!V23+ЦУ!V23+ЮВУ!V23+ЮЗУ!V23+ЮУ!V23+ПУ!V23+'Деп Тольятти'!V23+'г. Самара'!V23+'Деп Сам'!V23+'г. Тольятти'!V23</f>
        <v>0</v>
      </c>
      <c r="W23" s="13">
        <f>КУ!W23+ЗУ!W23+ОУ!W23+СУ!W23+СВУ!W23+СЗ!W23+ЦУ!W23+ЮВУ!W23+ЮЗУ!W23+ЮУ!W23+ПУ!W23+'Деп Тольятти'!W23+'г. Самара'!W23+'Деп Сам'!W23+'г. Тольятти'!W23</f>
        <v>163688.4</v>
      </c>
      <c r="X23" s="13">
        <f>КУ!X23+ЗУ!X23+ОУ!X23+СУ!X23+СВУ!X23+СЗ!X23+ЦУ!X23+ЮВУ!X23+ЮЗУ!X23+ЮУ!X23+ПУ!X23+'Деп Тольятти'!X23+'г. Самара'!X23+'Деп Сам'!X23+'г. Тольятти'!X23</f>
        <v>9335.3000000000011</v>
      </c>
      <c r="Y23" s="13">
        <f>КУ!Y23+ЗУ!Y23+ОУ!Y23+СУ!Y23+СВУ!Y23+СЗ!Y23+ЦУ!Y23+ЮВУ!Y23+ЮЗУ!Y23+ЮУ!Y23+ПУ!Y23+'Деп Тольятти'!Y23+'г. Самара'!Y23+'Деп Сам'!Y23+'г. Тольятти'!Y23</f>
        <v>0</v>
      </c>
      <c r="Z23" s="13">
        <f>КУ!Z23+ЗУ!Z23+ОУ!Z23+СУ!Z23+СВУ!Z23+СЗ!Z23+ЦУ!Z23+ЮВУ!Z23+ЮЗУ!Z23+ЮУ!Z23+ПУ!Z23+'Деп Тольятти'!Z23+'г. Самара'!Z23+'Деп Сам'!Z23+'г. Тольятти'!Z23</f>
        <v>2217.6999999999998</v>
      </c>
    </row>
    <row r="24" spans="1:26" ht="15.75" x14ac:dyDescent="0.2">
      <c r="A24" s="12" t="s">
        <v>14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4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27263.999999999996</v>
      </c>
      <c r="Q24" s="13">
        <f>КУ!Q24+ЗУ!Q24+ОУ!Q24+СУ!Q24+СВУ!Q24+СЗ!Q24+ЦУ!Q24+ЮВУ!Q24+ЮЗУ!Q24+ЮУ!Q24+ПУ!Q24+'Деп Тольятти'!Q24+'г. Самара'!Q24+'Деп Сам'!Q24+'г. Тольятти'!Q24</f>
        <v>1355.75</v>
      </c>
      <c r="R24" s="13">
        <f>КУ!R24+ЗУ!R24+ОУ!R24+СУ!R24+СВУ!R24+СЗ!R24+ЦУ!R24+ЮВУ!R24+ЮЗУ!R24+ЮУ!R24+ПУ!R24+'Деп Тольятти'!R24+'г. Самара'!R24+'Деп Сам'!R24+'г. Тольятти'!R24</f>
        <v>15644274.299999999</v>
      </c>
      <c r="S24" s="13">
        <f>КУ!S24+ЗУ!S24+ОУ!S24+СУ!S24+СВУ!S24+СЗ!S24+ЦУ!S24+ЮВУ!S24+ЮЗУ!S24+ЮУ!S24+ПУ!S24+'Деп Тольятти'!S24+'г. Самара'!S24+'Деп Сам'!S24+'г. Тольятти'!S24</f>
        <v>658202.1</v>
      </c>
      <c r="T24" s="13">
        <f>КУ!T24+ЗУ!T24+ОУ!T24+СУ!T24+СВУ!T24+СЗ!T24+ЦУ!T24+ЮВУ!T24+ЮЗУ!T24+ЮУ!T24+ПУ!T24+'Деп Тольятти'!T24+'г. Самара'!T24+'Деп Сам'!T24+'г. Тольятти'!T24</f>
        <v>390334.50000000006</v>
      </c>
      <c r="U24" s="13">
        <f>КУ!U24+ЗУ!U24+ОУ!U24+СУ!U24+СВУ!U24+СЗ!U24+ЦУ!U24+ЮВУ!U24+ЮЗУ!U24+ЮУ!U24+ПУ!U24+'Деп Тольятти'!U24+'г. Самара'!U24+'Деп Сам'!U24+'г. Тольятти'!U24</f>
        <v>15187852.299999999</v>
      </c>
      <c r="V24" s="13">
        <f>КУ!V24+ЗУ!V24+ОУ!V24+СУ!V24+СВУ!V24+СЗ!V24+ЦУ!V24+ЮВУ!V24+ЮЗУ!V24+ЮУ!V24+ПУ!V24+'Деп Тольятти'!V24+'г. Самара'!V24+'Деп Сам'!V24+'г. Тольятти'!V24</f>
        <v>0</v>
      </c>
      <c r="W24" s="13">
        <f>КУ!W24+ЗУ!W24+ОУ!W24+СУ!W24+СВУ!W24+СЗ!W24+ЦУ!W24+ЮВУ!W24+ЮЗУ!W24+ЮУ!W24+ПУ!W24+'Деп Тольятти'!W24+'г. Самара'!W24+'Деп Сам'!W24+'г. Тольятти'!W24</f>
        <v>456422</v>
      </c>
      <c r="X24" s="13">
        <f>КУ!X24+ЗУ!X24+ОУ!X24+СУ!X24+СВУ!X24+СЗ!X24+ЦУ!X24+ЮВУ!X24+ЮЗУ!X24+ЮУ!X24+ПУ!X24+'Деп Тольятти'!X24+'г. Самара'!X24+'Деп Сам'!X24+'г. Тольятти'!X24</f>
        <v>373558.6</v>
      </c>
      <c r="Y24" s="13">
        <f>КУ!Y24+ЗУ!Y24+ОУ!Y24+СУ!Y24+СВУ!Y24+СЗ!Y24+ЦУ!Y24+ЮВУ!Y24+ЮЗУ!Y24+ЮУ!Y24+ПУ!Y24+'Деп Тольятти'!Y24+'г. Самара'!Y24+'Деп Сам'!Y24+'г. Тольятти'!Y24</f>
        <v>0</v>
      </c>
      <c r="Z24" s="13">
        <f>КУ!Z24+ЗУ!Z24+ОУ!Z24+СУ!Z24+СВУ!Z24+СЗ!Z24+ЦУ!Z24+ЮВУ!Z24+ЮЗУ!Z24+ЮУ!Z24+ПУ!Z24+'Деп Тольятти'!Z24+'г. Самара'!Z24+'Деп Сам'!Z24+'г. Тольятти'!Z24</f>
        <v>16775.900000000001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18789.2</v>
      </c>
      <c r="Q25" s="13">
        <f>КУ!Q25+ЗУ!Q25+ОУ!Q25+СУ!Q25+СВУ!Q25+СЗ!Q25+ЦУ!Q25+ЮВУ!Q25+ЮЗУ!Q25+ЮУ!Q25+ПУ!Q25+'Деп Тольятти'!Q25+'г. Самара'!Q25+'Деп Сам'!Q25+'г. Тольятти'!Q25</f>
        <v>546.45000000000005</v>
      </c>
      <c r="R25" s="13">
        <f>КУ!R25+ЗУ!R25+ОУ!R25+СУ!R25+СВУ!R25+СЗ!R25+ЦУ!R25+ЮВУ!R25+ЮЗУ!R25+ЮУ!R25+ПУ!R25+'Деп Тольятти'!R25+'г. Самара'!R25+'Деп Сам'!R25+'г. Тольятти'!R25</f>
        <v>11227677.699999999</v>
      </c>
      <c r="S25" s="13">
        <f>КУ!S25+ЗУ!S25+ОУ!S25+СУ!S25+СВУ!S25+СЗ!S25+ЦУ!S25+ЮВУ!S25+ЮЗУ!S25+ЮУ!S25+ПУ!S25+'Деп Тольятти'!S25+'г. Самара'!S25+'Деп Сам'!S25+'г. Тольятти'!S25</f>
        <v>393305.20000000007</v>
      </c>
      <c r="T25" s="13">
        <f>КУ!T25+ЗУ!T25+ОУ!T25+СУ!T25+СВУ!T25+СЗ!T25+ЦУ!T25+ЮВУ!T25+ЮЗУ!T25+ЮУ!T25+ПУ!T25+'Деп Тольятти'!T25+'г. Самара'!T25+'Деп Сам'!T25+'г. Тольятти'!T25</f>
        <v>164542.89999999997</v>
      </c>
      <c r="U25" s="13">
        <f>КУ!U25+ЗУ!U25+ОУ!U25+СУ!U25+СВУ!U25+СЗ!U25+ЦУ!U25+ЮВУ!U25+ЮЗУ!U25+ЮУ!U25+ПУ!U25+'Деп Тольятти'!U25+'г. Самара'!U25+'Деп Сам'!U25+'г. Тольятти'!U25</f>
        <v>10834024</v>
      </c>
      <c r="V25" s="13">
        <f>КУ!V25+ЗУ!V25+ОУ!V25+СУ!V25+СВУ!V25+СЗ!V25+ЦУ!V25+ЮВУ!V25+ЮЗУ!V25+ЮУ!V25+ПУ!V25+'Деп Тольятти'!V25+'г. Самара'!V25+'Деп Сам'!V25+'г. Тольятти'!V25</f>
        <v>0</v>
      </c>
      <c r="W25" s="13">
        <f>КУ!W25+ЗУ!W25+ОУ!W25+СУ!W25+СВУ!W25+СЗ!W25+ЦУ!W25+ЮВУ!W25+ЮЗУ!W25+ЮУ!W25+ПУ!W25+'Деп Тольятти'!W25+'г. Самара'!W25+'Деп Сам'!W25+'г. Тольятти'!W25</f>
        <v>393653.7</v>
      </c>
      <c r="X25" s="13">
        <f>КУ!X25+ЗУ!X25+ОУ!X25+СУ!X25+СВУ!X25+СЗ!X25+ЦУ!X25+ЮВУ!X25+ЮЗУ!X25+ЮУ!X25+ПУ!X25+'Деп Тольятти'!X25+'г. Самара'!X25+'Деп Сам'!X25+'г. Тольятти'!X25</f>
        <v>152612.9</v>
      </c>
      <c r="Y25" s="13">
        <f>КУ!Y25+ЗУ!Y25+ОУ!Y25+СУ!Y25+СВУ!Y25+СЗ!Y25+ЦУ!Y25+ЮВУ!Y25+ЮЗУ!Y25+ЮУ!Y25+ПУ!Y25+'Деп Тольятти'!Y25+'г. Самара'!Y25+'Деп Сам'!Y25+'г. Тольятти'!Y25</f>
        <v>0</v>
      </c>
      <c r="Z25" s="13">
        <f>КУ!Z25+ЗУ!Z25+ОУ!Z25+СУ!Z25+СВУ!Z25+СЗ!Z25+ЦУ!Z25+ЮВУ!Z25+ЮЗУ!Z25+ЮУ!Z25+ПУ!Z25+'Деп Тольятти'!Z25+'г. Самара'!Z25+'Деп Сам'!Z25+'г. Тольятти'!Z25</f>
        <v>11930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3">
        <f>КУ!P26+ЗУ!P26+ОУ!P26+СУ!P26+СВУ!P26+СЗ!P26+ЦУ!P26+ЮВУ!P26+ЮЗУ!P26+ЮУ!P26+ПУ!P26+'Деп Тольятти'!P26+'г. Самара'!P26+'Деп Сам'!P26+'г. Тольятти'!P26</f>
        <v>1031</v>
      </c>
      <c r="Q26" s="13">
        <f>КУ!Q26+ЗУ!Q26+ОУ!Q26+СУ!Q26+СВУ!Q26+СЗ!Q26+ЦУ!Q26+ЮВУ!Q26+ЮЗУ!Q26+ЮУ!Q26+ПУ!Q26+'Деп Тольятти'!Q26+'г. Самара'!Q26+'Деп Сам'!Q26+'г. Тольятти'!Q26</f>
        <v>596.39999999999986</v>
      </c>
      <c r="R26" s="13">
        <f>КУ!R26+ЗУ!R26+ОУ!R26+СУ!R26+СВУ!R26+СЗ!R26+ЦУ!R26+ЮВУ!R26+ЮЗУ!R26+ЮУ!R26+ПУ!R26+'Деп Тольятти'!R26+'г. Самара'!R26+'Деп Сам'!R26+'г. Тольятти'!R26</f>
        <v>584957.59999999986</v>
      </c>
      <c r="S26" s="13">
        <f>КУ!S26+ЗУ!S26+ОУ!S26+СУ!S26+СВУ!S26+СЗ!S26+ЦУ!S26+ЮВУ!S26+ЮЗУ!S26+ЮУ!S26+ПУ!S26+'Деп Тольятти'!S26+'г. Самара'!S26+'Деп Сам'!S26+'г. Тольятти'!S26</f>
        <v>51381.999999999993</v>
      </c>
      <c r="T26" s="13">
        <f>КУ!T26+ЗУ!T26+ОУ!T26+СУ!T26+СВУ!T26+СЗ!T26+ЦУ!T26+ЮВУ!T26+ЮЗУ!T26+ЮУ!T26+ПУ!T26+'Деп Тольятти'!T26+'г. Самара'!T26+'Деп Сам'!T26+'г. Тольятти'!T26</f>
        <v>154969</v>
      </c>
      <c r="U26" s="13">
        <f>КУ!U26+ЗУ!U26+ОУ!U26+СУ!U26+СВУ!U26+СЗ!U26+ЦУ!U26+ЮВУ!U26+ЮЗУ!U26+ЮУ!U26+ПУ!U26+'Деп Тольятти'!U26+'г. Самара'!U26+'Деп Сам'!U26+'г. Тольятти'!U26</f>
        <v>582743.39999999991</v>
      </c>
      <c r="V26" s="13">
        <f>КУ!V26+ЗУ!V26+ОУ!V26+СУ!V26+СВУ!V26+СЗ!V26+ЦУ!V26+ЮВУ!V26+ЮЗУ!V26+ЮУ!V26+ПУ!V26+'Деп Тольятти'!V26+'г. Самара'!V26+'Деп Сам'!V26+'г. Тольятти'!V26</f>
        <v>0</v>
      </c>
      <c r="W26" s="13">
        <f>КУ!W26+ЗУ!W26+ОУ!W26+СУ!W26+СВУ!W26+СЗ!W26+ЦУ!W26+ЮВУ!W26+ЮЗУ!W26+ЮУ!W26+ПУ!W26+'Деп Тольятти'!W26+'г. Самара'!W26+'Деп Сам'!W26+'г. Тольятти'!W26</f>
        <v>2214.2000000000003</v>
      </c>
      <c r="X26" s="13">
        <f>КУ!X26+ЗУ!X26+ОУ!X26+СУ!X26+СВУ!X26+СЗ!X26+ЦУ!X26+ЮВУ!X26+ЮЗУ!X26+ЮУ!X26+ПУ!X26+'Деп Тольятти'!X26+'г. Самара'!X26+'Деп Сам'!X26+'г. Тольятти'!X26</f>
        <v>154063.1</v>
      </c>
      <c r="Y26" s="13">
        <f>КУ!Y26+ЗУ!Y26+ОУ!Y26+СУ!Y26+СВУ!Y26+СЗ!Y26+ЦУ!Y26+ЮВУ!Y26+ЮЗУ!Y26+ЮУ!Y26+ПУ!Y26+'Деп Тольятти'!Y26+'г. Самара'!Y26+'Деп Сам'!Y26+'г. Тольятти'!Y26</f>
        <v>0</v>
      </c>
      <c r="Z26" s="13">
        <f>КУ!Z26+ЗУ!Z26+ОУ!Z26+СУ!Z26+СВУ!Z26+СЗ!Z26+ЦУ!Z26+ЮВУ!Z26+ЮЗУ!Z26+ЮУ!Z26+ПУ!Z26+'Деп Тольятти'!Z26+'г. Самара'!Z26+'Деп Сам'!Z26+'г. Тольятти'!Z26</f>
        <v>905.9</v>
      </c>
    </row>
    <row r="27" spans="1:26" ht="15.75" x14ac:dyDescent="0.2">
      <c r="A27" s="12" t="s">
        <v>22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4">
        <v>7</v>
      </c>
      <c r="P27" s="13">
        <f>КУ!P27+ЗУ!P27+ОУ!P27+СУ!P27+СВУ!P27+СЗ!P27+ЦУ!P27+ЮВУ!P27+ЮЗУ!P27+ЮУ!P27+ПУ!P27+'Деп Тольятти'!P27+'г. Самара'!P27+'Деп Сам'!P27+'г. Тольятти'!P27</f>
        <v>4701.9000000000005</v>
      </c>
      <c r="Q27" s="13">
        <f>КУ!Q27+ЗУ!Q27+ОУ!Q27+СУ!Q27+СВУ!Q27+СЗ!Q27+ЦУ!Q27+ЮВУ!Q27+ЮЗУ!Q27+ЮУ!Q27+ПУ!Q27+'Деп Тольятти'!Q27+'г. Самара'!Q27+'Деп Сам'!Q27+'г. Тольятти'!Q27</f>
        <v>101.09999999999998</v>
      </c>
      <c r="R27" s="13">
        <f>КУ!R27+ЗУ!R27+ОУ!R27+СУ!R27+СВУ!R27+СЗ!R27+ЦУ!R27+ЮВУ!R27+ЮЗУ!R27+ЮУ!R27+ПУ!R27+'Деп Тольятти'!R27+'г. Самара'!R27+'Деп Сам'!R27+'г. Тольятти'!R27</f>
        <v>1414153.2</v>
      </c>
      <c r="S27" s="13">
        <f>КУ!S27+ЗУ!S27+ОУ!S27+СУ!S27+СВУ!S27+СЗ!S27+ЦУ!S27+ЮВУ!S27+ЮЗУ!S27+ЮУ!S27+ПУ!S27+'Деп Тольятти'!S27+'г. Самара'!S27+'Деп Сам'!S27+'г. Тольятти'!S27</f>
        <v>61113.299999999988</v>
      </c>
      <c r="T27" s="13">
        <f>КУ!T27+ЗУ!T27+ОУ!T27+СУ!T27+СВУ!T27+СЗ!T27+ЦУ!T27+ЮВУ!T27+ЮЗУ!T27+ЮУ!T27+ПУ!T27+'Деп Тольятти'!T27+'г. Самара'!T27+'Деп Сам'!T27+'г. Тольятти'!T27</f>
        <v>31120.800000000003</v>
      </c>
      <c r="U27" s="13">
        <f>КУ!U27+ЗУ!U27+ОУ!U27+СУ!U27+СВУ!U27+СЗ!U27+ЦУ!U27+ЮВУ!U27+ЮЗУ!U27+ЮУ!U27+ПУ!U27+'Деп Тольятти'!U27+'г. Самара'!U27+'Деп Сам'!U27+'г. Тольятти'!U27</f>
        <v>1374509.7</v>
      </c>
      <c r="V27" s="13">
        <f>КУ!V27+ЗУ!V27+ОУ!V27+СУ!V27+СВУ!V27+СЗ!V27+ЦУ!V27+ЮВУ!V27+ЮЗУ!V27+ЮУ!V27+ПУ!V27+'Деп Тольятти'!V27+'г. Самара'!V27+'Деп Сам'!V27+'г. Тольятти'!V27</f>
        <v>0</v>
      </c>
      <c r="W27" s="13">
        <f>КУ!W27+ЗУ!W27+ОУ!W27+СУ!W27+СВУ!W27+СЗ!W27+ЦУ!W27+ЮВУ!W27+ЮЗУ!W27+ЮУ!W27+ПУ!W27+'Деп Тольятти'!W27+'г. Самара'!W27+'Деп Сам'!W27+'г. Тольятти'!W27</f>
        <v>39643.5</v>
      </c>
      <c r="X27" s="13">
        <f>КУ!X27+ЗУ!X27+ОУ!X27+СУ!X27+СВУ!X27+СЗ!X27+ЦУ!X27+ЮВУ!X27+ЮЗУ!X27+ЮУ!X27+ПУ!X27+'Деп Тольятти'!X27+'г. Самара'!X27+'Деп Сам'!X27+'г. Тольятти'!X27</f>
        <v>30256.600000000002</v>
      </c>
      <c r="Y27" s="13">
        <f>КУ!Y27+ЗУ!Y27+ОУ!Y27+СУ!Y27+СВУ!Y27+СЗ!Y27+ЦУ!Y27+ЮВУ!Y27+ЮЗУ!Y27+ЮУ!Y27+ПУ!Y27+'Деп Тольятти'!Y27+'г. Самара'!Y27+'Деп Сам'!Y27+'г. Тольятти'!Y27</f>
        <v>0</v>
      </c>
      <c r="Z27" s="13">
        <f>КУ!Z27+ЗУ!Z27+ОУ!Z27+СУ!Z27+СВУ!Z27+СЗ!Z27+ЦУ!Z27+ЮВУ!Z27+ЮЗУ!Z27+ЮУ!Z27+ПУ!Z27+'Деп Тольятти'!Z27+'г. Самара'!Z27+'Деп Сам'!Z27+'г. Тольятти'!Z27</f>
        <v>864.2</v>
      </c>
    </row>
    <row r="28" spans="1:26" ht="15.75" x14ac:dyDescent="0.2">
      <c r="A28" s="12" t="s">
        <v>23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4">
        <v>8</v>
      </c>
      <c r="P28" s="13">
        <f>КУ!P28+ЗУ!P28+ОУ!P28+СУ!P28+СВУ!P28+СЗ!P28+ЦУ!P28+ЮВУ!P28+ЮЗУ!P28+ЮУ!P28+ПУ!P28+'Деп Тольятти'!P28+'г. Самара'!P28+'Деп Сам'!P28+'г. Тольятти'!P28</f>
        <v>11944.6</v>
      </c>
      <c r="Q28" s="13">
        <f>КУ!Q28+ЗУ!Q28+ОУ!Q28+СУ!Q28+СВУ!Q28+СЗ!Q28+ЦУ!Q28+ЮВУ!Q28+ЮЗУ!Q28+ЮУ!Q28+ПУ!Q28+'Деп Тольятти'!Q28+'г. Самара'!Q28+'Деп Сам'!Q28+'г. Тольятти'!Q28</f>
        <v>904.19999999999993</v>
      </c>
      <c r="R28" s="13">
        <f>КУ!R28+ЗУ!R28+ОУ!R28+СУ!R28+СВУ!R28+СЗ!R28+ЦУ!R28+ЮВУ!R28+ЮЗУ!R28+ЮУ!R28+ПУ!R28+'Деп Тольятти'!R28+'г. Самара'!R28+'Деп Сам'!R28+'г. Тольятти'!R28</f>
        <v>3518793.4000000004</v>
      </c>
      <c r="S28" s="13">
        <f>КУ!S28+ЗУ!S28+ОУ!S28+СУ!S28+СВУ!S28+СЗ!S28+ЦУ!S28+ЮВУ!S28+ЮЗУ!S28+ЮУ!S28+ПУ!S28+'Деп Тольятти'!S28+'г. Самара'!S28+'Деп Сам'!S28+'г. Тольятти'!S28</f>
        <v>208079.8</v>
      </c>
      <c r="T28" s="13">
        <f>КУ!T28+ЗУ!T28+ОУ!T28+СУ!T28+СВУ!T28+СЗ!T28+ЦУ!T28+ЮВУ!T28+ЮЗУ!T28+ЮУ!T28+ПУ!T28+'Деп Тольятти'!T28+'г. Самара'!T28+'Деп Сам'!T28+'г. Тольятти'!T28</f>
        <v>264987.89999999997</v>
      </c>
      <c r="U28" s="13">
        <f>КУ!U28+ЗУ!U28+ОУ!U28+СУ!U28+СВУ!U28+СЗ!U28+ЦУ!U28+ЮВУ!U28+ЮЗУ!U28+ЮУ!U28+ПУ!U28+'Деп Тольятти'!U28+'г. Самара'!U28+'Деп Сам'!U28+'г. Тольятти'!U28</f>
        <v>3402253.3000000003</v>
      </c>
      <c r="V28" s="13">
        <f>КУ!V28+ЗУ!V28+ОУ!V28+СУ!V28+СВУ!V28+СЗ!V28+ЦУ!V28+ЮВУ!V28+ЮЗУ!V28+ЮУ!V28+ПУ!V28+'Деп Тольятти'!V28+'г. Самара'!V28+'Деп Сам'!V28+'г. Тольятти'!V28</f>
        <v>0</v>
      </c>
      <c r="W28" s="13">
        <f>КУ!W28+ЗУ!W28+ОУ!W28+СУ!W28+СВУ!W28+СЗ!W28+ЦУ!W28+ЮВУ!W28+ЮЗУ!W28+ЮУ!W28+ПУ!W28+'Деп Тольятти'!W28+'г. Самара'!W28+'Деп Сам'!W28+'г. Тольятти'!W28</f>
        <v>116540.1</v>
      </c>
      <c r="X28" s="13">
        <f>КУ!X28+ЗУ!X28+ОУ!X28+СУ!X28+СВУ!X28+СЗ!X28+ЦУ!X28+ЮВУ!X28+ЮЗУ!X28+ЮУ!X28+ПУ!X28+'Деп Тольятти'!X28+'г. Самара'!X28+'Деп Сам'!X28+'г. Тольятти'!X28</f>
        <v>253654.19999999998</v>
      </c>
      <c r="Y28" s="13">
        <f>КУ!Y28+ЗУ!Y28+ОУ!Y28+СУ!Y28+СВУ!Y28+СЗ!Y28+ЦУ!Y28+ЮВУ!Y28+ЮЗУ!Y28+ЮУ!Y28+ПУ!Y28+'Деп Тольятти'!Y28+'г. Самара'!Y28+'Деп Сам'!Y28+'г. Тольятти'!Y28</f>
        <v>0</v>
      </c>
      <c r="Z28" s="13">
        <f>КУ!Z28+ЗУ!Z28+ОУ!Z28+СУ!Z28+СВУ!Z28+СЗ!Z28+ЦУ!Z28+ЮВУ!Z28+ЮЗУ!Z28+ЮУ!Z28+ПУ!Z28+'Деп Тольятти'!Z28+'г. Самара'!Z28+'Деп Сам'!Z28+'г. Тольятти'!Z28</f>
        <v>11333.7</v>
      </c>
    </row>
    <row r="29" spans="1:26" ht="38.25" x14ac:dyDescent="0.2">
      <c r="A29" s="12" t="s">
        <v>25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4">
        <v>9</v>
      </c>
      <c r="P29" s="13">
        <f>КУ!P29+ЗУ!P29+ОУ!P29+СУ!P29+СВУ!P29+СЗ!P29+ЦУ!P29+ЮВУ!P29+ЮЗУ!P29+ЮУ!P29+ПУ!P29+'Деп Тольятти'!P29+'г. Самара'!P29+'Деп Сам'!P29+'г. Тольятти'!P29</f>
        <v>6284.1000000000013</v>
      </c>
      <c r="Q29" s="13">
        <f>КУ!Q29+ЗУ!Q29+ОУ!Q29+СУ!Q29+СВУ!Q29+СЗ!Q29+ЦУ!Q29+ЮВУ!Q29+ЮЗУ!Q29+ЮУ!Q29+ПУ!Q29+'Деп Тольятти'!Q29+'г. Самара'!Q29+'Деп Сам'!Q29+'г. Тольятти'!Q29</f>
        <v>82.59999999999998</v>
      </c>
      <c r="R29" s="13">
        <f>КУ!R29+ЗУ!R29+ОУ!R29+СУ!R29+СВУ!R29+СЗ!R29+ЦУ!R29+ЮВУ!R29+ЮЗУ!R29+ЮУ!R29+ПУ!R29+'Деп Тольятти'!R29+'г. Самара'!R29+'Деп Сам'!R29+'г. Тольятти'!R29</f>
        <v>3301558.8999999994</v>
      </c>
      <c r="S29" s="13">
        <f>КУ!S29+ЗУ!S29+ОУ!S29+СУ!S29+СВУ!S29+СЗ!S29+ЦУ!S29+ЮВУ!S29+ЮЗУ!S29+ЮУ!S29+ПУ!S29+'Деп Тольятти'!S29+'г. Самара'!S29+'Деп Сам'!S29+'г. Тольятти'!S29</f>
        <v>145115.5</v>
      </c>
      <c r="T29" s="13">
        <f>КУ!T29+ЗУ!T29+ОУ!T29+СУ!T29+СВУ!T29+СЗ!T29+ЦУ!T29+ЮВУ!T29+ЮЗУ!T29+ЮУ!T29+ПУ!T29+'Деп Тольятти'!T29+'г. Самара'!T29+'Деп Сам'!T29+'г. Тольятти'!T29</f>
        <v>34268.500000000007</v>
      </c>
      <c r="U29" s="13">
        <f>КУ!U29+ЗУ!U29+ОУ!U29+СУ!U29+СВУ!U29+СЗ!U29+ЦУ!U29+ЮВУ!U29+ЮЗУ!U29+ЮУ!U29+ПУ!U29+'Деп Тольятти'!U29+'г. Самара'!U29+'Деп Сам'!U29+'г. Тольятти'!U29</f>
        <v>3276683.8999999994</v>
      </c>
      <c r="V29" s="13">
        <f>КУ!V29+ЗУ!V29+ОУ!V29+СУ!V29+СВУ!V29+СЗ!V29+ЦУ!V29+ЮВУ!V29+ЮЗУ!V29+ЮУ!V29+ПУ!V29+'Деп Тольятти'!V29+'г. Самара'!V29+'Деп Сам'!V29+'г. Тольятти'!V29</f>
        <v>0</v>
      </c>
      <c r="W29" s="13">
        <f>КУ!W29+ЗУ!W29+ОУ!W29+СУ!W29+СВУ!W29+СЗ!W29+ЦУ!W29+ЮВУ!W29+ЮЗУ!W29+ЮУ!W29+ПУ!W29+'Деп Тольятти'!W29+'г. Самара'!W29+'Деп Сам'!W29+'г. Тольятти'!W29</f>
        <v>24875</v>
      </c>
      <c r="X29" s="13">
        <f>КУ!X29+ЗУ!X29+ОУ!X29+СУ!X29+СВУ!X29+СЗ!X29+ЦУ!X29+ЮВУ!X29+ЮЗУ!X29+ЮУ!X29+ПУ!X29+'Деп Тольятти'!X29+'г. Самара'!X29+'Деп Сам'!X29+'г. Тольятти'!X29</f>
        <v>33435</v>
      </c>
      <c r="Y29" s="13">
        <f>КУ!Y29+ЗУ!Y29+ОУ!Y29+СУ!Y29+СВУ!Y29+СЗ!Y29+ЦУ!Y29+ЮВУ!Y29+ЮЗУ!Y29+ЮУ!Y29+ПУ!Y29+'Деп Тольятти'!Y29+'г. Самара'!Y29+'Деп Сам'!Y29+'г. Тольятти'!Y29</f>
        <v>0</v>
      </c>
      <c r="Z29" s="13">
        <f>КУ!Z29+ЗУ!Z29+ОУ!Z29+СУ!Z29+СВУ!Z29+СЗ!Z29+ЦУ!Z29+ЮВУ!Z29+ЮЗУ!Z29+ЮУ!Z29+ПУ!Z29+'Деп Тольятти'!Z29+'г. Самара'!Z29+'Деп Сам'!Z29+'г. Тольятти'!Z29</f>
        <v>833.5</v>
      </c>
    </row>
    <row r="30" spans="1:26" ht="15.75" x14ac:dyDescent="0.2">
      <c r="A30" s="12" t="s">
        <v>24</v>
      </c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4">
        <v>10</v>
      </c>
      <c r="P30" s="13">
        <f>КУ!P30+ЗУ!P30+ОУ!P30+СУ!P30+СВУ!P30+СЗ!P30+ЦУ!P30+ЮВУ!P30+ЮЗУ!P30+ЮУ!P30+ПУ!P30+'Деп Тольятти'!P30+'г. Самара'!P30+'Деп Сам'!P30+'г. Тольятти'!P30</f>
        <v>4962.2000000000007</v>
      </c>
      <c r="Q30" s="13">
        <f>КУ!Q30+ЗУ!Q30+ОУ!Q30+СУ!Q30+СВУ!Q30+СЗ!Q30+ЦУ!Q30+ЮВУ!Q30+ЮЗУ!Q30+ЮУ!Q30+ПУ!Q30+'Деп Тольятти'!Q30+'г. Самара'!Q30+'Деп Сам'!Q30+'г. Тольятти'!Q30</f>
        <v>12.1</v>
      </c>
      <c r="R30" s="13">
        <f>КУ!R30+ЗУ!R30+ОУ!R30+СУ!R30+СВУ!R30+СЗ!R30+ЦУ!R30+ЮВУ!R30+ЮЗУ!R30+ЮУ!R30+ПУ!R30+'Деп Тольятти'!R30+'г. Самара'!R30+'Деп Сам'!R30+'г. Тольятти'!R30</f>
        <v>2480928.3000000003</v>
      </c>
      <c r="S30" s="13">
        <f>КУ!S30+ЗУ!S30+ОУ!S30+СУ!S30+СВУ!S30+СЗ!S30+ЦУ!S30+ЮВУ!S30+ЮЗУ!S30+ЮУ!S30+ПУ!S30+'Деп Тольятти'!S30+'г. Самара'!S30+'Деп Сам'!S30+'г. Тольятти'!S30</f>
        <v>81033.900000000009</v>
      </c>
      <c r="T30" s="13">
        <f>КУ!T30+ЗУ!T30+ОУ!T30+СУ!T30+СВУ!T30+СЗ!T30+ЦУ!T30+ЮВУ!T30+ЮЗУ!T30+ЮУ!T30+ПУ!T30+'Деп Тольятти'!T30+'г. Самара'!T30+'Деп Сам'!T30+'г. Тольятти'!T30</f>
        <v>5667.2999999999993</v>
      </c>
      <c r="U30" s="13">
        <f>КУ!U30+ЗУ!U30+ОУ!U30+СУ!U30+СВУ!U30+СЗ!U30+ЦУ!U30+ЮВУ!U30+ЮЗУ!U30+ЮУ!U30+ПУ!U30+'Деп Тольятти'!U30+'г. Самара'!U30+'Деп Сам'!U30+'г. Тольятти'!U30</f>
        <v>2462371.7999999998</v>
      </c>
      <c r="V30" s="13">
        <f>КУ!V30+ЗУ!V30+ОУ!V30+СУ!V30+СВУ!V30+СЗ!V30+ЦУ!V30+ЮВУ!V30+ЮЗУ!V30+ЮУ!V30+ПУ!V30+'Деп Тольятти'!V30+'г. Самара'!V30+'Деп Сам'!V30+'г. Тольятти'!V30</f>
        <v>0</v>
      </c>
      <c r="W30" s="13">
        <f>КУ!W30+ЗУ!W30+ОУ!W30+СУ!W30+СВУ!W30+СЗ!W30+ЦУ!W30+ЮВУ!W30+ЮЗУ!W30+ЮУ!W30+ПУ!W30+'Деп Тольятти'!W30+'г. Самара'!W30+'Деп Сам'!W30+'г. Тольятти'!W30</f>
        <v>18556.5</v>
      </c>
      <c r="X30" s="13">
        <f>КУ!X30+ЗУ!X30+ОУ!X30+СУ!X30+СВУ!X30+СЗ!X30+ЦУ!X30+ЮВУ!X30+ЮЗУ!X30+ЮУ!X30+ПУ!X30+'Деп Тольятти'!X30+'г. Самара'!X30+'Деп Сам'!X30+'г. Тольятти'!X30</f>
        <v>5396.2</v>
      </c>
      <c r="Y30" s="13">
        <f>КУ!Y30+ЗУ!Y30+ОУ!Y30+СУ!Y30+СВУ!Y30+СЗ!Y30+ЦУ!Y30+ЮВУ!Y30+ЮЗУ!Y30+ЮУ!Y30+ПУ!Y30+'Деп Тольятти'!Y30+'г. Самара'!Y30+'Деп Сам'!Y30+'г. Тольятти'!Y30</f>
        <v>0</v>
      </c>
      <c r="Z30" s="13">
        <f>КУ!Z30+ЗУ!Z30+ОУ!Z30+СУ!Z30+СВУ!Z30+СЗ!Z30+ЦУ!Z30+ЮВУ!Z30+ЮЗУ!Z30+ЮУ!Z30+ПУ!Z30+'Деп Тольятти'!Z30+'г. Самара'!Z30+'Деп Сам'!Z30+'г. Тольятти'!Z30</f>
        <v>271.10000000000002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3">
        <f>КУ!P31+ЗУ!P31+ОУ!P31+СУ!P31+СВУ!P31+СЗ!P31+ЦУ!P31+ЮВУ!P31+ЮЗУ!P31+ЮУ!P31+ПУ!P31+'Деп Тольятти'!P31+'г. Самара'!P31+'Деп Сам'!P31+'г. Тольятти'!P31</f>
        <v>669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4:Z34"/>
    <mergeCell ref="A35:Z35"/>
    <mergeCell ref="A36:Z36"/>
    <mergeCell ref="A37:Z37"/>
    <mergeCell ref="T18:T19"/>
    <mergeCell ref="U18:W18"/>
    <mergeCell ref="X18:Z18"/>
    <mergeCell ref="A33:Z33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Z30 P21: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'г. Отрадный'!P21+'м.р.Кинель-Черкасский '!P21+'м.р. Богатовский'!P21</f>
        <v>2450.7000000000003</v>
      </c>
      <c r="Q21" s="9">
        <f>'г. Отрадный'!Q21+'м.р.Кинель-Черкасский '!Q21+'м.р. Богатовский'!Q21</f>
        <v>120.7</v>
      </c>
      <c r="R21" s="9">
        <f>'г. Отрадный'!R21+'м.р.Кинель-Черкасский '!R21+'м.р. Богатовский'!R21</f>
        <v>1119360</v>
      </c>
      <c r="S21" s="9">
        <f>'г. Отрадный'!S21+'м.р.Кинель-Черкасский '!S21+'м.р. Богатовский'!S21</f>
        <v>58051.5</v>
      </c>
      <c r="T21" s="9">
        <f>'г. Отрадный'!T21+'м.р.Кинель-Черкасский '!T21+'м.р. Богатовский'!T21</f>
        <v>30025</v>
      </c>
      <c r="U21" s="9">
        <f>'г. Отрадный'!U21+'м.р.Кинель-Черкасский '!U21+'м.р. Богатовский'!U21</f>
        <v>1115144</v>
      </c>
      <c r="V21" s="9">
        <f>'г. Отрадный'!V21+'м.р.Кинель-Черкасский '!V21+'м.р. Богатовский'!V21</f>
        <v>0</v>
      </c>
      <c r="W21" s="9">
        <f>'г. Отрадный'!W21+'м.р.Кинель-Черкасский '!W21+'м.р. Богатовский'!W21</f>
        <v>4216.0000000000009</v>
      </c>
      <c r="X21" s="9">
        <f>'г. Отрадный'!X21+'м.р.Кинель-Черкасский '!X21+'м.р. Богатовский'!X21</f>
        <v>30025</v>
      </c>
      <c r="Y21" s="9">
        <f>'г. Отрадный'!Y21+'м.р.Кинель-Черкасский '!Y21+'м.р. Богатовский'!Y21</f>
        <v>0</v>
      </c>
      <c r="Z21" s="9">
        <f>'г. Отрадный'!Z21+'м.р.Кинель-Черкасский '!Z21+'м.р. Богатовский'!Z21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'г. Отрадный'!P22+'м.р.Кинель-Черкасский '!P22+'м.р. Богатовский'!P22</f>
        <v>104.2</v>
      </c>
      <c r="Q22" s="9">
        <f>'г. Отрадный'!Q22+'м.р.Кинель-Черкасский '!Q22+'м.р. Богатовский'!Q22</f>
        <v>4.5</v>
      </c>
      <c r="R22" s="9">
        <f>'г. Отрадный'!R22+'м.р.Кинель-Черкасский '!R22+'м.р. Богатовский'!R22</f>
        <v>84154.700000000012</v>
      </c>
      <c r="S22" s="9">
        <f>'г. Отрадный'!S22+'м.р.Кинель-Черкасский '!S22+'м.р. Богатовский'!S22</f>
        <v>4542</v>
      </c>
      <c r="T22" s="9">
        <f>'г. Отрадный'!T22+'м.р.Кинель-Черкасский '!T22+'м.р. Богатовский'!T22</f>
        <v>3280.7000000000003</v>
      </c>
      <c r="U22" s="9">
        <f>'г. Отрадный'!U22+'м.р.Кинель-Черкасский '!U22+'м.р. Богатовский'!U22</f>
        <v>83819.700000000012</v>
      </c>
      <c r="V22" s="9">
        <f>'г. Отрадный'!V22+'м.р.Кинель-Черкасский '!V22+'м.р. Богатовский'!V22</f>
        <v>0</v>
      </c>
      <c r="W22" s="9">
        <f>'г. Отрадный'!W22+'м.р.Кинель-Черкасский '!W22+'м.р. Богатовский'!W22</f>
        <v>335</v>
      </c>
      <c r="X22" s="9">
        <f>'г. Отрадный'!X22+'м.р.Кинель-Черкасский '!X22+'м.р. Богатовский'!X22</f>
        <v>3280.7000000000003</v>
      </c>
      <c r="Y22" s="9">
        <f>'г. Отрадный'!Y22+'м.р.Кинель-Черкасский '!Y22+'м.р. Богатовский'!Y22</f>
        <v>0</v>
      </c>
      <c r="Z22" s="9">
        <f>'г. Отрадный'!Z22+'м.р.Кинель-Черкасский '!Z22+'м.р. Богатовский'!Z22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'г. Отрадный'!P23+'м.р.Кинель-Черкасский '!P23+'м.р. Богатовский'!P23</f>
        <v>63</v>
      </c>
      <c r="Q23" s="9">
        <f>'г. Отрадный'!Q23+'м.р.Кинель-Черкасский '!Q23+'м.р. Богатовский'!Q23</f>
        <v>0</v>
      </c>
      <c r="R23" s="9">
        <f>'г. Отрадный'!R23+'м.р.Кинель-Черкасский '!R23+'м.р. Богатовский'!R23</f>
        <v>53869.599999999999</v>
      </c>
      <c r="S23" s="9">
        <f>'г. Отрадный'!S23+'м.р.Кинель-Черкасский '!S23+'м.р. Богатовский'!S23</f>
        <v>3427.4</v>
      </c>
      <c r="T23" s="9">
        <f>'г. Отрадный'!T23+'м.р.Кинель-Черкасский '!T23+'м.р. Богатовский'!T23</f>
        <v>0</v>
      </c>
      <c r="U23" s="9">
        <f>'г. Отрадный'!U23+'м.р.Кинель-Черкасский '!U23+'м.р. Богатовский'!U23</f>
        <v>53639</v>
      </c>
      <c r="V23" s="9">
        <f>'г. Отрадный'!V23+'м.р.Кинель-Черкасский '!V23+'м.р. Богатовский'!V23</f>
        <v>0</v>
      </c>
      <c r="W23" s="9">
        <f>'г. Отрадный'!W23+'м.р.Кинель-Черкасский '!W23+'м.р. Богатовский'!W23</f>
        <v>230.60000000000002</v>
      </c>
      <c r="X23" s="9">
        <f>'г. Отрадный'!X23+'м.р.Кинель-Черкасский '!X23+'м.р. Богатовский'!X23</f>
        <v>0</v>
      </c>
      <c r="Y23" s="9">
        <f>'г. Отрадный'!Y23+'м.р.Кинель-Черкасский '!Y23+'м.р. Богатовский'!Y23</f>
        <v>0</v>
      </c>
      <c r="Z23" s="9">
        <f>'г. Отрадный'!Z23+'м.р.Кинель-Черкасский '!Z23+'м.р. Богатовский'!Z23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'г. Отрадный'!P24+'м.р.Кинель-Черкасский '!P24+'м.р. Богатовский'!P24</f>
        <v>1302.1999999999998</v>
      </c>
      <c r="Q24" s="9">
        <f>'г. Отрадный'!Q24+'м.р.Кинель-Черкасский '!Q24+'м.р. Богатовский'!Q24</f>
        <v>70.599999999999994</v>
      </c>
      <c r="R24" s="9">
        <f>'г. Отрадный'!R24+'м.р.Кинель-Черкасский '!R24+'м.р. Богатовский'!R24</f>
        <v>738381.6</v>
      </c>
      <c r="S24" s="9">
        <f>'г. Отрадный'!S24+'м.р.Кинель-Черкасский '!S24+'м.р. Богатовский'!S24</f>
        <v>33519.800000000003</v>
      </c>
      <c r="T24" s="9">
        <f>'г. Отрадный'!T24+'м.р.Кинель-Черкасский '!T24+'м.р. Богатовский'!T24</f>
        <v>15994.399999999998</v>
      </c>
      <c r="U24" s="9">
        <f>'г. Отрадный'!U24+'м.р.Кинель-Черкасский '!U24+'м.р. Богатовский'!U24</f>
        <v>735064.8</v>
      </c>
      <c r="V24" s="9">
        <f>'г. Отрадный'!V24+'м.р.Кинель-Черкасский '!V24+'м.р. Богатовский'!V24</f>
        <v>0</v>
      </c>
      <c r="W24" s="9">
        <f>'г. Отрадный'!W24+'м.р.Кинель-Черкасский '!W24+'м.р. Богатовский'!W24</f>
        <v>3316.8</v>
      </c>
      <c r="X24" s="9">
        <f>'г. Отрадный'!X24+'м.р.Кинель-Черкасский '!X24+'м.р. Богатовский'!X24</f>
        <v>15994.399999999998</v>
      </c>
      <c r="Y24" s="9">
        <f>'г. Отрадный'!Y24+'м.р.Кинель-Черкасский '!Y24+'м.р. Богатовский'!Y24</f>
        <v>0</v>
      </c>
      <c r="Z24" s="9">
        <f>'г. Отрадный'!Z24+'м.р.Кинель-Черкасский '!Z24+'м.р. Богатовский'!Z24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'г. Отрадный'!P25+'м.р.Кинель-Черкасский '!P25+'м.р. Богатовский'!P25</f>
        <v>704</v>
      </c>
      <c r="Q25" s="9">
        <f>'г. Отрадный'!Q25+'м.р.Кинель-Черкасский '!Q25+'м.р. Богатовский'!Q25</f>
        <v>10</v>
      </c>
      <c r="R25" s="9">
        <f>'г. Отрадный'!R25+'м.р.Кинель-Черкасский '!R25+'м.р. Богатовский'!R25</f>
        <v>431620.8</v>
      </c>
      <c r="S25" s="9">
        <f>'г. Отрадный'!S25+'м.р.Кинель-Черкасский '!S25+'м.р. Богатовский'!S25</f>
        <v>15749.7</v>
      </c>
      <c r="T25" s="9">
        <f>'г. Отрадный'!T25+'м.р.Кинель-Черкасский '!T25+'м.р. Богатовский'!T25</f>
        <v>2634.6</v>
      </c>
      <c r="U25" s="9">
        <f>'г. Отрадный'!U25+'м.р.Кинель-Черкасский '!U25+'м.р. Богатовский'!U25</f>
        <v>429214.30000000005</v>
      </c>
      <c r="V25" s="9">
        <f>'г. Отрадный'!V25+'м.р.Кинель-Черкасский '!V25+'м.р. Богатовский'!V25</f>
        <v>0</v>
      </c>
      <c r="W25" s="9">
        <f>'г. Отрадный'!W25+'м.р.Кинель-Черкасский '!W25+'м.р. Богатовский'!W25</f>
        <v>2406.4999999999995</v>
      </c>
      <c r="X25" s="9">
        <f>'г. Отрадный'!X25+'м.р.Кинель-Черкасский '!X25+'м.р. Богатовский'!X25</f>
        <v>2634.6</v>
      </c>
      <c r="Y25" s="9">
        <f>'г. Отрадный'!Y25+'м.р.Кинель-Черкасский '!Y25+'м.р. Богатовский'!Y25</f>
        <v>0</v>
      </c>
      <c r="Z25" s="9">
        <f>'г. Отрадный'!Z25+'м.р.Кинель-Черкасский '!Z25+'м.р. Богатовский'!Z25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'г. Отрадный'!P26+'м.р.Кинель-Черкасский '!P26+'м.р. Богатовский'!P26</f>
        <v>81.5</v>
      </c>
      <c r="Q26" s="9">
        <f>'г. Отрадный'!Q26+'м.р.Кинель-Черкасский '!Q26+'м.р. Богатовский'!Q26</f>
        <v>46.2</v>
      </c>
      <c r="R26" s="9">
        <f>'г. Отрадный'!R26+'м.р.Кинель-Черкасский '!R26+'м.р. Богатовский'!R26</f>
        <v>43739.1</v>
      </c>
      <c r="S26" s="9">
        <f>'г. Отрадный'!S26+'м.р.Кинель-Черкасский '!S26+'м.р. Богатовский'!S26</f>
        <v>2226.8999999999996</v>
      </c>
      <c r="T26" s="9">
        <f>'г. Отрадный'!T26+'м.р.Кинель-Черкасский '!T26+'м.р. Богатовский'!T26</f>
        <v>9613.7999999999993</v>
      </c>
      <c r="U26" s="9">
        <f>'г. Отрадный'!U26+'м.р.Кинель-Черкасский '!U26+'м.р. Богатовский'!U26</f>
        <v>43666.3</v>
      </c>
      <c r="V26" s="9">
        <f>'г. Отрадный'!V26+'м.р.Кинель-Черкасский '!V26+'м.р. Богатовский'!V26</f>
        <v>0</v>
      </c>
      <c r="W26" s="9">
        <f>'г. Отрадный'!W26+'м.р.Кинель-Черкасский '!W26+'м.р. Богатовский'!W26</f>
        <v>72.8</v>
      </c>
      <c r="X26" s="9">
        <f>'г. Отрадный'!X26+'м.р.Кинель-Черкасский '!X26+'м.р. Богатовский'!X26</f>
        <v>9613.7999999999993</v>
      </c>
      <c r="Y26" s="9">
        <f>'г. Отрадный'!Y26+'м.р.Кинель-Черкасский '!Y26+'м.р. Богатовский'!Y26</f>
        <v>0</v>
      </c>
      <c r="Z26" s="9">
        <f>'г. Отрадный'!Z26+'м.р.Кинель-Черкасский '!Z26+'м.р. Богатовский'!Z26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'г. Отрадный'!P27+'м.р.Кинель-Черкасский '!P27+'м.р. Богатовский'!P27</f>
        <v>311.79999999999995</v>
      </c>
      <c r="Q27" s="9">
        <f>'г. Отрадный'!Q27+'м.р.Кинель-Черкасский '!Q27+'м.р. Богатовский'!Q27</f>
        <v>4.6999999999999993</v>
      </c>
      <c r="R27" s="9">
        <f>'г. Отрадный'!R27+'м.р.Кинель-Черкасский '!R27+'м.р. Богатовский'!R27</f>
        <v>91522.2</v>
      </c>
      <c r="S27" s="9">
        <f>'г. Отрадный'!S27+'м.р.Кинель-Черкасский '!S27+'м.р. Богатовский'!S27</f>
        <v>4626.3</v>
      </c>
      <c r="T27" s="9">
        <f>'г. Отрадный'!T27+'м.р.Кинель-Черкасский '!T27+'м.р. Богатовский'!T27</f>
        <v>1278.5999999999999</v>
      </c>
      <c r="U27" s="9">
        <f>'г. Отрадный'!U27+'м.р.Кинель-Черкасский '!U27+'м.р. Богатовский'!U27</f>
        <v>91405.5</v>
      </c>
      <c r="V27" s="9">
        <f>'г. Отрадный'!V27+'м.р.Кинель-Черкасский '!V27+'м.р. Богатовский'!V27</f>
        <v>0</v>
      </c>
      <c r="W27" s="9">
        <f>'г. Отрадный'!W27+'м.р.Кинель-Черкасский '!W27+'м.р. Богатовский'!W27</f>
        <v>116.7</v>
      </c>
      <c r="X27" s="9">
        <f>'г. Отрадный'!X27+'м.р.Кинель-Черкасский '!X27+'м.р. Богатовский'!X27</f>
        <v>1278.5999999999999</v>
      </c>
      <c r="Y27" s="9">
        <f>'г. Отрадный'!Y27+'м.р.Кинель-Черкасский '!Y27+'м.р. Богатовский'!Y27</f>
        <v>0</v>
      </c>
      <c r="Z27" s="9">
        <f>'г. Отрадный'!Z27+'м.р.Кинель-Черкасский '!Z27+'м.р. Богатовский'!Z27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'г. Отрадный'!P28+'м.р.Кинель-Черкасский '!P28+'м.р. Богатовский'!P28</f>
        <v>732.5</v>
      </c>
      <c r="Q28" s="9">
        <f>'г. Отрадный'!Q28+'м.р.Кинель-Черкасский '!Q28+'м.р. Богатовский'!Q28</f>
        <v>40.9</v>
      </c>
      <c r="R28" s="9">
        <f>'г. Отрадный'!R28+'м.р.Кинель-Черкасский '!R28+'м.р. Богатовский'!R28</f>
        <v>205301.5</v>
      </c>
      <c r="S28" s="9">
        <f>'г. Отрадный'!S28+'м.р.Кинель-Черкасский '!S28+'м.р. Богатовский'!S28</f>
        <v>15363.4</v>
      </c>
      <c r="T28" s="9">
        <f>'г. Отрадный'!T28+'м.р.Кинель-Черкасский '!T28+'м.р. Богатовский'!T28</f>
        <v>9471.3000000000011</v>
      </c>
      <c r="U28" s="9">
        <f>'г. Отрадный'!U28+'м.р.Кинель-Черкасский '!U28+'м.р. Богатовский'!U28</f>
        <v>204854</v>
      </c>
      <c r="V28" s="9">
        <f>'г. Отрадный'!V28+'м.р.Кинель-Черкасский '!V28+'м.р. Богатовский'!V28</f>
        <v>0</v>
      </c>
      <c r="W28" s="9">
        <f>'г. Отрадный'!W28+'м.р.Кинель-Черкасский '!W28+'м.р. Богатовский'!W28</f>
        <v>447.5</v>
      </c>
      <c r="X28" s="9">
        <f>'г. Отрадный'!X28+'м.р.Кинель-Черкасский '!X28+'м.р. Богатовский'!X28</f>
        <v>9471.3000000000011</v>
      </c>
      <c r="Y28" s="9">
        <f>'г. Отрадный'!Y28+'м.р.Кинель-Черкасский '!Y28+'м.р. Богатовский'!Y28</f>
        <v>0</v>
      </c>
      <c r="Z28" s="9">
        <f>'г. Отрадный'!Z28+'м.р.Кинель-Черкасский '!Z28+'м.р. Богатовский'!Z28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'г. Отрадный'!P29+'м.р.Кинель-Черкасский '!P29+'м.р. Богатовский'!P29</f>
        <v>446.90000000000003</v>
      </c>
      <c r="Q29" s="9">
        <f>'г. Отрадный'!Q29+'м.р.Кинель-Черкасский '!Q29+'м.р. Богатовский'!Q29</f>
        <v>6.6</v>
      </c>
      <c r="R29" s="9">
        <f>'г. Отрадный'!R29+'м.р.Кинель-Черкасский '!R29+'м.р. Богатовский'!R29</f>
        <v>231395.6</v>
      </c>
      <c r="S29" s="9">
        <f>'г. Отрадный'!S29+'м.р.Кинель-Черкасский '!S29+'м.р. Богатовский'!S29</f>
        <v>11452.5</v>
      </c>
      <c r="T29" s="9">
        <f>'г. Отрадный'!T29+'м.р.Кинель-Черкасский '!T29+'м.р. Богатовский'!T29</f>
        <v>2125.4</v>
      </c>
      <c r="U29" s="9">
        <f>'г. Отрадный'!U29+'м.р.Кинель-Черкасский '!U29+'м.р. Богатовский'!U29</f>
        <v>230976.5</v>
      </c>
      <c r="V29" s="9">
        <f>'г. Отрадный'!V29+'м.р.Кинель-Черкасский '!V29+'м.р. Богатовский'!V29</f>
        <v>0</v>
      </c>
      <c r="W29" s="9">
        <f>'г. Отрадный'!W29+'м.р.Кинель-Черкасский '!W29+'м.р. Богатовский'!W29</f>
        <v>419.1</v>
      </c>
      <c r="X29" s="9">
        <f>'г. Отрадный'!X29+'м.р.Кинель-Черкасский '!X29+'м.р. Богатовский'!X29</f>
        <v>2125.4</v>
      </c>
      <c r="Y29" s="9">
        <f>'г. Отрадный'!Y29+'м.р.Кинель-Черкасский '!Y29+'м.р. Богатовский'!Y29</f>
        <v>0</v>
      </c>
      <c r="Z29" s="9">
        <f>'г. Отрадный'!Z29+'м.р.Кинель-Черкасский '!Z29+'м.р. Богатовский'!Z29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'г. Отрадный'!P30+'м.р.Кинель-Черкасский '!P30+'м.р. Богатовский'!P30</f>
        <v>351</v>
      </c>
      <c r="Q30" s="9">
        <f>'г. Отрадный'!Q30+'м.р.Кинель-Черкасский '!Q30+'м.р. Богатовский'!Q30</f>
        <v>0</v>
      </c>
      <c r="R30" s="9">
        <f>'г. Отрадный'!R30+'м.р.Кинель-Черкасский '!R30+'м.р. Богатовский'!R30</f>
        <v>171682.8</v>
      </c>
      <c r="S30" s="9">
        <f>'г. Отрадный'!S30+'м.р.Кинель-Черкасский '!S30+'м.р. Богатовский'!S30</f>
        <v>4607.8999999999996</v>
      </c>
      <c r="T30" s="9">
        <f>'г. Отрадный'!T30+'м.р.Кинель-Черкасский '!T30+'м.р. Богатовский'!T30</f>
        <v>0</v>
      </c>
      <c r="U30" s="9">
        <f>'г. Отрадный'!U30+'м.р.Кинель-Черкасский '!U30+'м.р. Богатовский'!U30</f>
        <v>171508.4</v>
      </c>
      <c r="V30" s="9">
        <f>'г. Отрадный'!V30+'м.р.Кинель-Черкасский '!V30+'м.р. Богатовский'!V30</f>
        <v>0</v>
      </c>
      <c r="W30" s="9">
        <f>'г. Отрадный'!W30+'м.р.Кинель-Черкасский '!W30+'м.р. Богатовский'!W30</f>
        <v>174.4</v>
      </c>
      <c r="X30" s="9">
        <f>'г. Отрадный'!X30+'м.р.Кинель-Черкасский '!X30+'м.р. Богатовский'!X30</f>
        <v>0</v>
      </c>
      <c r="Y30" s="9">
        <f>'г. Отрадный'!Y30+'м.р.Кинель-Черкасский '!Y30+'м.р. Богатовский'!Y30</f>
        <v>0</v>
      </c>
      <c r="Z30" s="9">
        <f>'г. Отрадный'!Z30+'м.р.Кинель-Черкасский '!Z30+'м.р. Богатовский'!Z30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'г. Отрадный'!P31+'м.р.Кинель-Черкасский '!P31+'м.р. Богатовский'!P31</f>
        <v>31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927.6</v>
      </c>
      <c r="Q21" s="28">
        <f t="shared" ref="Q21:Z21" si="0">Q22+Q24+Q27+Q28</f>
        <v>46.7</v>
      </c>
      <c r="R21" s="28">
        <f>U21+V21+W21</f>
        <v>422327.19999999995</v>
      </c>
      <c r="S21" s="28">
        <f t="shared" si="0"/>
        <v>28181.700000000004</v>
      </c>
      <c r="T21" s="28">
        <f>X21+Y21+Z21</f>
        <v>11051.900000000001</v>
      </c>
      <c r="U21" s="28">
        <f t="shared" si="0"/>
        <v>419211.6</v>
      </c>
      <c r="V21" s="28">
        <f t="shared" si="0"/>
        <v>0</v>
      </c>
      <c r="W21" s="28">
        <f t="shared" si="0"/>
        <v>3115.6000000000004</v>
      </c>
      <c r="X21" s="28">
        <f t="shared" si="0"/>
        <v>11051.900000000001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32.1</v>
      </c>
      <c r="Q22" s="29"/>
      <c r="R22" s="29">
        <v>28154.799999999999</v>
      </c>
      <c r="S22" s="29">
        <v>2113.5</v>
      </c>
      <c r="T22" s="29">
        <v>0</v>
      </c>
      <c r="U22" s="29">
        <v>27866.5</v>
      </c>
      <c r="V22" s="29"/>
      <c r="W22" s="29">
        <v>288.3</v>
      </c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15</v>
      </c>
      <c r="Q23" s="29"/>
      <c r="R23" s="29">
        <v>14206</v>
      </c>
      <c r="S23" s="29">
        <v>1256.5</v>
      </c>
      <c r="T23" s="29">
        <v>0</v>
      </c>
      <c r="U23" s="29">
        <v>14022.1</v>
      </c>
      <c r="V23" s="29"/>
      <c r="W23" s="29">
        <v>183.9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505.9</v>
      </c>
      <c r="Q24" s="29">
        <v>15.8</v>
      </c>
      <c r="R24" s="29">
        <v>283765</v>
      </c>
      <c r="S24" s="29">
        <v>14993.2</v>
      </c>
      <c r="T24" s="29">
        <v>3576.8</v>
      </c>
      <c r="U24" s="29">
        <v>281397.7</v>
      </c>
      <c r="V24" s="29"/>
      <c r="W24" s="29">
        <v>2367.3000000000002</v>
      </c>
      <c r="X24" s="29">
        <v>3576.8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207</v>
      </c>
      <c r="Q25" s="29">
        <v>3.1</v>
      </c>
      <c r="R25" s="29">
        <v>129010.40000000001</v>
      </c>
      <c r="S25" s="29">
        <v>3775.4</v>
      </c>
      <c r="T25" s="29">
        <v>835.9</v>
      </c>
      <c r="U25" s="29">
        <v>127441.3</v>
      </c>
      <c r="V25" s="29"/>
      <c r="W25" s="29">
        <v>1569.1</v>
      </c>
      <c r="X25" s="29">
        <v>835.9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20.399999999999999</v>
      </c>
      <c r="Q26" s="29">
        <v>3.3</v>
      </c>
      <c r="R26" s="29">
        <v>11532.5</v>
      </c>
      <c r="S26" s="29">
        <v>1064.0999999999999</v>
      </c>
      <c r="T26" s="29">
        <v>686.4</v>
      </c>
      <c r="U26" s="29">
        <v>11459.7</v>
      </c>
      <c r="V26" s="29"/>
      <c r="W26" s="29">
        <v>72.8</v>
      </c>
      <c r="X26" s="29">
        <v>686.4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137.69999999999999</v>
      </c>
      <c r="Q27" s="29">
        <v>2.9</v>
      </c>
      <c r="R27" s="29">
        <v>37139.5</v>
      </c>
      <c r="S27" s="29">
        <v>3693.4</v>
      </c>
      <c r="T27" s="29">
        <v>820.5</v>
      </c>
      <c r="U27" s="29">
        <v>37051.300000000003</v>
      </c>
      <c r="V27" s="29"/>
      <c r="W27" s="29">
        <v>88.2</v>
      </c>
      <c r="X27" s="29">
        <v>820.5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251.9</v>
      </c>
      <c r="Q28" s="29">
        <v>28</v>
      </c>
      <c r="R28" s="29">
        <v>73267.900000000009</v>
      </c>
      <c r="S28" s="29">
        <v>7381.6</v>
      </c>
      <c r="T28" s="29">
        <v>6654.6</v>
      </c>
      <c r="U28" s="29">
        <v>72896.100000000006</v>
      </c>
      <c r="V28" s="29"/>
      <c r="W28" s="29">
        <v>371.8</v>
      </c>
      <c r="X28" s="29">
        <v>6654.6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236.8</v>
      </c>
      <c r="Q29" s="29">
        <v>2.6</v>
      </c>
      <c r="R29" s="29">
        <v>122763.4</v>
      </c>
      <c r="S29" s="29">
        <v>8347.5</v>
      </c>
      <c r="T29" s="29">
        <v>679.2</v>
      </c>
      <c r="U29" s="29">
        <v>122456.4</v>
      </c>
      <c r="V29" s="29"/>
      <c r="W29" s="29">
        <v>307</v>
      </c>
      <c r="X29" s="29">
        <v>679.2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171.3</v>
      </c>
      <c r="Q30" s="29">
        <v>0</v>
      </c>
      <c r="R30" s="29">
        <v>79941.100000000006</v>
      </c>
      <c r="S30" s="29">
        <v>2277.6999999999998</v>
      </c>
      <c r="T30" s="29">
        <v>0</v>
      </c>
      <c r="U30" s="29">
        <v>79805.3</v>
      </c>
      <c r="V30" s="29"/>
      <c r="W30" s="29">
        <v>135.80000000000001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1096.3000000000002</v>
      </c>
      <c r="Q21" s="28">
        <f t="shared" ref="Q21:Z21" si="0">Q22+Q24+Q27+Q28</f>
        <v>56.8</v>
      </c>
      <c r="R21" s="28">
        <f>U21+V21+W21</f>
        <v>509174.8</v>
      </c>
      <c r="S21" s="28">
        <f t="shared" si="0"/>
        <v>21571.199999999997</v>
      </c>
      <c r="T21" s="28">
        <f>X21+Y21+Z21</f>
        <v>14766.399999999998</v>
      </c>
      <c r="U21" s="28">
        <f t="shared" si="0"/>
        <v>508109</v>
      </c>
      <c r="V21" s="28">
        <f t="shared" si="0"/>
        <v>0</v>
      </c>
      <c r="W21" s="28">
        <f t="shared" si="0"/>
        <v>1065.8</v>
      </c>
      <c r="X21" s="28">
        <f t="shared" si="0"/>
        <v>14766.399999999998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42.6</v>
      </c>
      <c r="Q22" s="29">
        <v>4</v>
      </c>
      <c r="R22" s="29">
        <v>36902.5</v>
      </c>
      <c r="S22" s="29">
        <v>1347.8</v>
      </c>
      <c r="T22" s="29">
        <v>3019.8</v>
      </c>
      <c r="U22" s="29">
        <v>36855.800000000003</v>
      </c>
      <c r="V22" s="29"/>
      <c r="W22" s="29">
        <v>46.7</v>
      </c>
      <c r="X22" s="29">
        <v>3019.8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33.6</v>
      </c>
      <c r="Q23" s="29">
        <v>0</v>
      </c>
      <c r="R23" s="29">
        <v>30087.1</v>
      </c>
      <c r="S23" s="29">
        <v>1347.8</v>
      </c>
      <c r="T23" s="29">
        <v>0</v>
      </c>
      <c r="U23" s="29">
        <v>30040.400000000001</v>
      </c>
      <c r="V23" s="29"/>
      <c r="W23" s="29">
        <v>46.7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580.70000000000005</v>
      </c>
      <c r="Q24" s="29">
        <v>40.200000000000003</v>
      </c>
      <c r="R24" s="29">
        <v>333504.59999999998</v>
      </c>
      <c r="S24" s="29">
        <v>14108.8</v>
      </c>
      <c r="T24" s="29">
        <v>9018.7999999999993</v>
      </c>
      <c r="U24" s="29">
        <v>332589.7</v>
      </c>
      <c r="V24" s="29"/>
      <c r="W24" s="29">
        <v>914.9</v>
      </c>
      <c r="X24" s="29">
        <v>9018.7999999999993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349.6</v>
      </c>
      <c r="Q25" s="29">
        <v>5.4</v>
      </c>
      <c r="R25" s="29">
        <v>217259.9</v>
      </c>
      <c r="S25" s="29">
        <v>9507.2000000000007</v>
      </c>
      <c r="T25" s="29">
        <v>1474.1</v>
      </c>
      <c r="U25" s="29">
        <v>216457.1</v>
      </c>
      <c r="V25" s="29"/>
      <c r="W25" s="29">
        <v>802.8</v>
      </c>
      <c r="X25" s="29">
        <v>1474.1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46.2</v>
      </c>
      <c r="Q26" s="29">
        <v>30.3</v>
      </c>
      <c r="R26" s="29">
        <v>24276.6</v>
      </c>
      <c r="S26" s="29">
        <v>0</v>
      </c>
      <c r="T26" s="29">
        <v>6023</v>
      </c>
      <c r="U26" s="29">
        <v>24276.6</v>
      </c>
      <c r="V26" s="29"/>
      <c r="W26" s="29">
        <v>0</v>
      </c>
      <c r="X26" s="29">
        <v>6023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115.7</v>
      </c>
      <c r="Q27" s="29">
        <v>0.3</v>
      </c>
      <c r="R27" s="29">
        <v>38755.5</v>
      </c>
      <c r="S27" s="29">
        <v>553.9</v>
      </c>
      <c r="T27" s="29">
        <v>59</v>
      </c>
      <c r="U27" s="29">
        <v>38727</v>
      </c>
      <c r="V27" s="29"/>
      <c r="W27" s="29">
        <v>28.5</v>
      </c>
      <c r="X27" s="29">
        <v>59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357.3</v>
      </c>
      <c r="Q28" s="29">
        <v>12.3</v>
      </c>
      <c r="R28" s="29">
        <v>100012.2</v>
      </c>
      <c r="S28" s="29">
        <v>5560.7</v>
      </c>
      <c r="T28" s="29">
        <v>2668.8</v>
      </c>
      <c r="U28" s="29">
        <v>99936.5</v>
      </c>
      <c r="V28" s="29"/>
      <c r="W28" s="29">
        <v>75.7</v>
      </c>
      <c r="X28" s="29">
        <v>2668.8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160.5</v>
      </c>
      <c r="Q29" s="29">
        <v>3.5</v>
      </c>
      <c r="R29" s="29">
        <v>83470</v>
      </c>
      <c r="S29" s="29">
        <v>2767.3</v>
      </c>
      <c r="T29" s="29">
        <v>1276.4000000000001</v>
      </c>
      <c r="U29" s="29">
        <v>83357.899999999994</v>
      </c>
      <c r="V29" s="29"/>
      <c r="W29" s="29">
        <v>112.1</v>
      </c>
      <c r="X29" s="29">
        <v>1276.4000000000001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135.69999999999999</v>
      </c>
      <c r="Q30" s="29">
        <v>0</v>
      </c>
      <c r="R30" s="29">
        <v>70128.899999999994</v>
      </c>
      <c r="S30" s="29">
        <v>2148.8000000000002</v>
      </c>
      <c r="T30" s="29">
        <v>0</v>
      </c>
      <c r="U30" s="29">
        <v>70090.3</v>
      </c>
      <c r="V30" s="29"/>
      <c r="W30" s="29">
        <v>38.6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6" sqref="A36:Z36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426.8</v>
      </c>
      <c r="Q21" s="28">
        <f t="shared" ref="Q21:Z21" si="0">Q22+Q24+Q27+Q28</f>
        <v>17.200000000000003</v>
      </c>
      <c r="R21" s="28">
        <f>U21+V21+W21</f>
        <v>187858</v>
      </c>
      <c r="S21" s="28">
        <f t="shared" si="0"/>
        <v>8298.6</v>
      </c>
      <c r="T21" s="28">
        <f>X21+Y21+Z21</f>
        <v>4206.7</v>
      </c>
      <c r="U21" s="28">
        <f t="shared" si="0"/>
        <v>187823.4</v>
      </c>
      <c r="V21" s="28">
        <f t="shared" si="0"/>
        <v>0</v>
      </c>
      <c r="W21" s="28">
        <f t="shared" si="0"/>
        <v>34.6</v>
      </c>
      <c r="X21" s="28">
        <f t="shared" si="0"/>
        <v>4206.7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29.5</v>
      </c>
      <c r="Q22" s="29">
        <v>0.5</v>
      </c>
      <c r="R22" s="29">
        <f t="shared" ref="R22:R30" si="1">SUM(U22,W22)</f>
        <v>19097.400000000001</v>
      </c>
      <c r="S22" s="29">
        <v>1080.7</v>
      </c>
      <c r="T22" s="29">
        <f t="shared" ref="T22:T30" si="2">SUM(X22,Z22)</f>
        <v>260.89999999999998</v>
      </c>
      <c r="U22" s="29">
        <v>19097.400000000001</v>
      </c>
      <c r="V22" s="29"/>
      <c r="W22" s="29">
        <v>0</v>
      </c>
      <c r="X22" s="29">
        <v>260.89999999999998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14.4</v>
      </c>
      <c r="Q23" s="29">
        <v>0</v>
      </c>
      <c r="R23" s="29">
        <f t="shared" si="1"/>
        <v>9576.5</v>
      </c>
      <c r="S23" s="29">
        <v>823.1</v>
      </c>
      <c r="T23" s="29">
        <f t="shared" si="2"/>
        <v>0</v>
      </c>
      <c r="U23" s="29">
        <v>9576.5</v>
      </c>
      <c r="V23" s="29"/>
      <c r="W23" s="29">
        <v>0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215.6</v>
      </c>
      <c r="Q24" s="29">
        <v>14.6</v>
      </c>
      <c r="R24" s="29">
        <f t="shared" si="1"/>
        <v>121112</v>
      </c>
      <c r="S24" s="29">
        <v>4417.8</v>
      </c>
      <c r="T24" s="29">
        <f t="shared" si="2"/>
        <v>3398.8</v>
      </c>
      <c r="U24" s="29">
        <v>121077.4</v>
      </c>
      <c r="V24" s="29"/>
      <c r="W24" s="29">
        <v>34.6</v>
      </c>
      <c r="X24" s="29">
        <v>3398.8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147.4</v>
      </c>
      <c r="Q25" s="29">
        <v>1.5</v>
      </c>
      <c r="R25" s="29">
        <f t="shared" si="1"/>
        <v>85350.5</v>
      </c>
      <c r="S25" s="29">
        <v>2467.1</v>
      </c>
      <c r="T25" s="29">
        <f t="shared" si="2"/>
        <v>324.60000000000002</v>
      </c>
      <c r="U25" s="29">
        <v>85315.9</v>
      </c>
      <c r="V25" s="29"/>
      <c r="W25" s="29">
        <v>34.6</v>
      </c>
      <c r="X25" s="29">
        <v>324.60000000000002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14.9</v>
      </c>
      <c r="Q26" s="29">
        <v>12.6</v>
      </c>
      <c r="R26" s="29">
        <f t="shared" si="1"/>
        <v>7930</v>
      </c>
      <c r="S26" s="29">
        <v>1162.8</v>
      </c>
      <c r="T26" s="29">
        <f t="shared" si="2"/>
        <v>2904.4</v>
      </c>
      <c r="U26" s="29">
        <v>7930</v>
      </c>
      <c r="V26" s="29"/>
      <c r="W26" s="29">
        <v>0</v>
      </c>
      <c r="X26" s="29">
        <v>2904.4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58.4</v>
      </c>
      <c r="Q27" s="29">
        <v>1.5</v>
      </c>
      <c r="R27" s="29">
        <f t="shared" si="1"/>
        <v>15627.2</v>
      </c>
      <c r="S27" s="29">
        <v>379</v>
      </c>
      <c r="T27" s="29">
        <f t="shared" si="2"/>
        <v>399.1</v>
      </c>
      <c r="U27" s="29">
        <v>15627.2</v>
      </c>
      <c r="V27" s="29"/>
      <c r="W27" s="29">
        <v>0</v>
      </c>
      <c r="X27" s="29">
        <v>399.1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123.3</v>
      </c>
      <c r="Q28" s="29">
        <v>0.6</v>
      </c>
      <c r="R28" s="29">
        <f t="shared" si="1"/>
        <v>32021.4</v>
      </c>
      <c r="S28" s="29">
        <v>2421.1</v>
      </c>
      <c r="T28" s="29">
        <f t="shared" si="2"/>
        <v>147.9</v>
      </c>
      <c r="U28" s="29">
        <v>32021.4</v>
      </c>
      <c r="V28" s="29"/>
      <c r="W28" s="29">
        <v>0</v>
      </c>
      <c r="X28" s="29">
        <v>147.9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49.6</v>
      </c>
      <c r="Q29" s="29">
        <v>0.5</v>
      </c>
      <c r="R29" s="29">
        <f t="shared" si="1"/>
        <v>25162.2</v>
      </c>
      <c r="S29" s="29">
        <v>337.7</v>
      </c>
      <c r="T29" s="29">
        <f t="shared" si="2"/>
        <v>169.8</v>
      </c>
      <c r="U29" s="29">
        <v>25162.2</v>
      </c>
      <c r="V29" s="29"/>
      <c r="W29" s="29"/>
      <c r="X29" s="29">
        <v>169.8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44</v>
      </c>
      <c r="Q30" s="29"/>
      <c r="R30" s="29">
        <f t="shared" si="1"/>
        <v>21612.799999999999</v>
      </c>
      <c r="S30" s="29">
        <v>181.4</v>
      </c>
      <c r="T30" s="29">
        <f t="shared" si="2"/>
        <v>0</v>
      </c>
      <c r="U30" s="29">
        <v>21612.799999999999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Сергиевский'!P21+'м.р. Челно-Вершинский'!P21+'м.р. Шенталинский'!P21</f>
        <v>1766.6</v>
      </c>
      <c r="Q21" s="28">
        <f>'м.р. Сергиевский'!Q21+'м.р. Челно-Вершинский'!Q21+'м.р. Шенталинский'!Q21</f>
        <v>91.5</v>
      </c>
      <c r="R21" s="28">
        <f>'м.р. Сергиевский'!R21+'м.р. Челно-Вершинский'!R21+'м.р. Шенталинский'!R21</f>
        <v>840651.9</v>
      </c>
      <c r="S21" s="28">
        <f>'м.р. Сергиевский'!S21+'м.р. Челно-Вершинский'!S21+'м.р. Шенталинский'!S21</f>
        <v>51162.400000000009</v>
      </c>
      <c r="T21" s="28">
        <f>'м.р. Сергиевский'!T21+'м.р. Челно-Вершинский'!T21+'м.р. Шенталинский'!T21</f>
        <v>28721.8</v>
      </c>
      <c r="U21" s="28">
        <f>'м.р. Сергиевский'!U21+'м.р. Челно-Вершинский'!U21+'м.р. Шенталинский'!U21</f>
        <v>840640.4</v>
      </c>
      <c r="V21" s="28">
        <f>'м.р. Сергиевский'!V21+'м.р. Челно-Вершинский'!V21+'м.р. Шенталинский'!V21</f>
        <v>0</v>
      </c>
      <c r="W21" s="28">
        <f>'м.р. Сергиевский'!W21+'м.р. Челно-Вершинский'!W21+'м.р. Шенталинский'!W21</f>
        <v>11.5</v>
      </c>
      <c r="X21" s="28">
        <f>'м.р. Сергиевский'!X21+'м.р. Челно-Вершинский'!X21+'м.р. Шенталинский'!X21</f>
        <v>28721.8</v>
      </c>
      <c r="Y21" s="28">
        <f>'м.р. Сергиевский'!Y21+'м.р. Челно-Вершинский'!Y21+'м.р. Шенталинский'!Y21</f>
        <v>0</v>
      </c>
      <c r="Z21" s="28">
        <f>'м.р. Сергиевский'!Z21+'м.р. Челно-Вершинский'!Z21+'м.р. Шенталинский'!Z21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Сергиевский'!P22+'м.р. Челно-Вершинский'!P22+'м.р. Шенталинский'!P22</f>
        <v>116.69999999999999</v>
      </c>
      <c r="Q22" s="29">
        <f>'м.р. Сергиевский'!Q22+'м.р. Челно-Вершинский'!Q22+'м.р. Шенталинский'!Q22</f>
        <v>2.5</v>
      </c>
      <c r="R22" s="29">
        <f>'м.р. Сергиевский'!R22+'м.р. Челно-Вершинский'!R22+'м.р. Шенталинский'!R22</f>
        <v>92562.299999999988</v>
      </c>
      <c r="S22" s="29">
        <f>'м.р. Сергиевский'!S22+'м.р. Челно-Вершинский'!S22+'м.р. Шенталинский'!S22</f>
        <v>6978.1</v>
      </c>
      <c r="T22" s="29">
        <f>'м.р. Сергиевский'!T22+'м.р. Челно-Вершинский'!T22+'м.р. Шенталинский'!T22</f>
        <v>1195.4000000000001</v>
      </c>
      <c r="U22" s="29">
        <f>'м.р. Сергиевский'!U22+'м.р. Челно-Вершинский'!U22+'м.р. Шенталинский'!U22</f>
        <v>92562.299999999988</v>
      </c>
      <c r="V22" s="29">
        <f>'м.р. Сергиевский'!V22+'м.р. Челно-Вершинский'!V22+'м.р. Шенталинский'!V22</f>
        <v>0</v>
      </c>
      <c r="W22" s="29">
        <f>'м.р. Сергиевский'!W22+'м.р. Челно-Вершинский'!W22+'м.р. Шенталинский'!W22</f>
        <v>0</v>
      </c>
      <c r="X22" s="29">
        <f>'м.р. Сергиевский'!X22+'м.р. Челно-Вершинский'!X22+'м.р. Шенталинский'!X22</f>
        <v>1195.4000000000001</v>
      </c>
      <c r="Y22" s="29">
        <f>'м.р. Сергиевский'!Y22+'м.р. Челно-Вершинский'!Y22+'м.р. Шенталинский'!Y22</f>
        <v>0</v>
      </c>
      <c r="Z22" s="29">
        <f>'м.р. Сергиевский'!Z22+'м.р. Челно-Вершинский'!Z22+'м.р. Шенталинский'!Z22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Сергиевский'!P23+'м.р. Челно-Вершинский'!P23+'м.р. Шенталинский'!P23</f>
        <v>67.900000000000006</v>
      </c>
      <c r="Q23" s="29">
        <f>'м.р. Сергиевский'!Q23+'м.р. Челно-Вершинский'!Q23+'м.р. Шенталинский'!Q23</f>
        <v>1</v>
      </c>
      <c r="R23" s="29">
        <f>'м.р. Сергиевский'!R23+'м.р. Челно-Вершинский'!R23+'м.р. Шенталинский'!R23</f>
        <v>66163.100000000006</v>
      </c>
      <c r="S23" s="29">
        <f>'м.р. Сергиевский'!S23+'м.р. Челно-Вершинский'!S23+'м.р. Шенталинский'!S23</f>
        <v>5709.3</v>
      </c>
      <c r="T23" s="29">
        <f>'м.р. Сергиевский'!T23+'м.р. Челно-Вершинский'!T23+'м.р. Шенталинский'!T23</f>
        <v>410.9</v>
      </c>
      <c r="U23" s="29">
        <f>'м.р. Сергиевский'!U23+'м.р. Челно-Вершинский'!U23+'м.р. Шенталинский'!U23</f>
        <v>66163.100000000006</v>
      </c>
      <c r="V23" s="29">
        <f>'м.р. Сергиевский'!V23+'м.р. Челно-Вершинский'!V23+'м.р. Шенталинский'!V23</f>
        <v>0</v>
      </c>
      <c r="W23" s="29">
        <f>'м.р. Сергиевский'!W23+'м.р. Челно-Вершинский'!W23+'м.р. Шенталинский'!W23</f>
        <v>0</v>
      </c>
      <c r="X23" s="29">
        <f>'м.р. Сергиевский'!X23+'м.р. Челно-Вершинский'!X23+'м.р. Шенталинский'!X23</f>
        <v>410.9</v>
      </c>
      <c r="Y23" s="29">
        <f>'м.р. Сергиевский'!Y23+'м.р. Челно-Вершинский'!Y23+'м.р. Шенталинский'!Y23</f>
        <v>0</v>
      </c>
      <c r="Z23" s="29">
        <f>'м.р. Сергиевский'!Z23+'м.р. Челно-Вершинский'!Z23+'м.р. Шенталинский'!Z23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Сергиевский'!P24+'м.р. Челно-Вершинский'!P24+'м.р. Шенталинский'!P24</f>
        <v>966.5</v>
      </c>
      <c r="Q24" s="29">
        <f>'м.р. Сергиевский'!Q24+'м.р. Челно-Вершинский'!Q24+'м.р. Шенталинский'!Q24</f>
        <v>65</v>
      </c>
      <c r="R24" s="29">
        <f>'м.р. Сергиевский'!R24+'м.р. Челно-Вершинский'!R24+'м.р. Шенталинский'!R24</f>
        <v>559142.79999999993</v>
      </c>
      <c r="S24" s="29">
        <f>'м.р. Сергиевский'!S24+'м.р. Челно-Вершинский'!S24+'м.р. Шенталинский'!S24</f>
        <v>33328.199999999997</v>
      </c>
      <c r="T24" s="29">
        <f>'м.р. Сергиевский'!T24+'м.р. Челно-Вершинский'!T24+'м.р. Шенталинский'!T24</f>
        <v>21052.9</v>
      </c>
      <c r="U24" s="29">
        <f>'м.р. Сергиевский'!U24+'м.р. Челно-Вершинский'!U24+'м.р. Шенталинский'!U24</f>
        <v>559131.29999999993</v>
      </c>
      <c r="V24" s="29">
        <f>'м.р. Сергиевский'!V24+'м.р. Челно-Вершинский'!V24+'м.р. Шенталинский'!V24</f>
        <v>0</v>
      </c>
      <c r="W24" s="29">
        <f>'м.р. Сергиевский'!W24+'м.р. Челно-Вершинский'!W24+'м.р. Шенталинский'!W24</f>
        <v>11.5</v>
      </c>
      <c r="X24" s="29">
        <f>'м.р. Сергиевский'!X24+'м.р. Челно-Вершинский'!X24+'м.р. Шенталинский'!X24</f>
        <v>21052.9</v>
      </c>
      <c r="Y24" s="29">
        <f>'м.р. Сергиевский'!Y24+'м.р. Челно-Вершинский'!Y24+'м.р. Шенталинский'!Y24</f>
        <v>0</v>
      </c>
      <c r="Z24" s="29">
        <f>'м.р. Сергиевский'!Z24+'м.р. Челно-Вершинский'!Z24+'м.р. Шенталинский'!Z24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Сергиевский'!P25+'м.р. Челно-Вершинский'!P25+'м.р. Шенталинский'!P25</f>
        <v>622.70000000000005</v>
      </c>
      <c r="Q25" s="29">
        <f>'м.р. Сергиевский'!Q25+'м.р. Челно-Вершинский'!Q25+'м.р. Шенталинский'!Q25</f>
        <v>18.5</v>
      </c>
      <c r="R25" s="29">
        <f>'м.р. Сергиевский'!R25+'м.р. Челно-Вершинский'!R25+'м.р. Шенталинский'!R25</f>
        <v>376778.30000000005</v>
      </c>
      <c r="S25" s="29">
        <f>'м.р. Сергиевский'!S25+'м.р. Челно-Вершинский'!S25+'м.р. Шенталинский'!S25</f>
        <v>21322.499999999996</v>
      </c>
      <c r="T25" s="29">
        <f>'м.р. Сергиевский'!T25+'м.р. Челно-Вершинский'!T25+'м.р. Шенталинский'!T25</f>
        <v>7327</v>
      </c>
      <c r="U25" s="29">
        <f>'м.р. Сергиевский'!U25+'м.р. Челно-Вершинский'!U25+'м.р. Шенталинский'!U25</f>
        <v>376766.80000000005</v>
      </c>
      <c r="V25" s="29">
        <f>'м.р. Сергиевский'!V25+'м.р. Челно-Вершинский'!V25+'м.р. Шенталинский'!V25</f>
        <v>0</v>
      </c>
      <c r="W25" s="29">
        <f>'м.р. Сергиевский'!W25+'м.р. Челно-Вершинский'!W25+'м.р. Шенталинский'!W25</f>
        <v>11.5</v>
      </c>
      <c r="X25" s="29">
        <f>'м.р. Сергиевский'!X25+'м.р. Челно-Вершинский'!X25+'м.р. Шенталинский'!X25</f>
        <v>7327</v>
      </c>
      <c r="Y25" s="29">
        <f>'м.р. Сергиевский'!Y25+'м.р. Челно-Вершинский'!Y25+'м.р. Шенталинский'!Y25</f>
        <v>0</v>
      </c>
      <c r="Z25" s="29">
        <f>'м.р. Сергиевский'!Z25+'м.р. Челно-Вершинский'!Z25+'м.р. Шенталинский'!Z25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Сергиевский'!P26+'м.р. Челно-Вершинский'!P26+'м.р. Шенталинский'!P26</f>
        <v>83</v>
      </c>
      <c r="Q26" s="29">
        <f>'м.р. Сергиевский'!Q26+'м.р. Челно-Вершинский'!Q26+'м.р. Шенталинский'!Q26</f>
        <v>37.299999999999997</v>
      </c>
      <c r="R26" s="29">
        <f>'м.р. Сергиевский'!R26+'м.р. Челно-Вершинский'!R26+'м.р. Шенталинский'!R26</f>
        <v>49181.399999999994</v>
      </c>
      <c r="S26" s="29">
        <f>'м.р. Сергиевский'!S26+'м.р. Челно-Вершинский'!S26+'м.р. Шенталинский'!S26</f>
        <v>2742.1</v>
      </c>
      <c r="T26" s="29">
        <f>'м.р. Сергиевский'!T26+'м.р. Челно-Вершинский'!T26+'м.р. Шенталинский'!T26</f>
        <v>10882.4</v>
      </c>
      <c r="U26" s="29">
        <f>'м.р. Сергиевский'!U26+'м.р. Челно-Вершинский'!U26+'м.р. Шенталинский'!U26</f>
        <v>49181.399999999994</v>
      </c>
      <c r="V26" s="29">
        <f>'м.р. Сергиевский'!V26+'м.р. Челно-Вершинский'!V26+'м.р. Шенталинский'!V26</f>
        <v>0</v>
      </c>
      <c r="W26" s="29">
        <f>'м.р. Сергиевский'!W26+'м.р. Челно-Вершинский'!W26+'м.р. Шенталинский'!W26</f>
        <v>0</v>
      </c>
      <c r="X26" s="29">
        <f>'м.р. Сергиевский'!X26+'м.р. Челно-Вершинский'!X26+'м.р. Шенталинский'!X26</f>
        <v>10882.4</v>
      </c>
      <c r="Y26" s="29">
        <f>'м.р. Сергиевский'!Y26+'м.р. Челно-Вершинский'!Y26+'м.р. Шенталинский'!Y26</f>
        <v>0</v>
      </c>
      <c r="Z26" s="29">
        <f>'м.р. Сергиевский'!Z26+'м.р. Челно-Вершинский'!Z26+'м.р. Шенталинский'!Z26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Сергиевский'!P27+'м.р. Челно-Вершинский'!P27+'м.р. Шенталинский'!P27</f>
        <v>206</v>
      </c>
      <c r="Q27" s="29">
        <f>'м.р. Сергиевский'!Q27+'м.р. Челно-Вершинский'!Q27+'м.р. Шенталинский'!Q27</f>
        <v>13.2</v>
      </c>
      <c r="R27" s="29">
        <f>'м.р. Сергиевский'!R27+'м.р. Челно-Вершинский'!R27+'м.р. Шенталинский'!R27</f>
        <v>68339.399999999994</v>
      </c>
      <c r="S27" s="29">
        <f>'м.р. Сергиевский'!S27+'м.р. Челно-Вершинский'!S27+'м.р. Шенталинский'!S27</f>
        <v>3799.1000000000004</v>
      </c>
      <c r="T27" s="29">
        <f>'м.р. Сергиевский'!T27+'м.р. Челно-Вершинский'!T27+'м.р. Шенталинский'!T27</f>
        <v>3629.8</v>
      </c>
      <c r="U27" s="29">
        <f>'м.р. Сергиевский'!U27+'м.р. Челно-Вершинский'!U27+'м.р. Шенталинский'!U27</f>
        <v>68339.399999999994</v>
      </c>
      <c r="V27" s="29">
        <f>'м.р. Сергиевский'!V27+'м.р. Челно-Вершинский'!V27+'м.р. Шенталинский'!V27</f>
        <v>0</v>
      </c>
      <c r="W27" s="29">
        <f>'м.р. Сергиевский'!W27+'м.р. Челно-Вершинский'!W27+'м.р. Шенталинский'!W27</f>
        <v>0</v>
      </c>
      <c r="X27" s="29">
        <f>'м.р. Сергиевский'!X27+'м.р. Челно-Вершинский'!X27+'м.р. Шенталинский'!X27</f>
        <v>3629.8</v>
      </c>
      <c r="Y27" s="29">
        <f>'м.р. Сергиевский'!Y27+'м.р. Челно-Вершинский'!Y27+'м.р. Шенталинский'!Y27</f>
        <v>0</v>
      </c>
      <c r="Z27" s="29">
        <f>'м.р. Сергиевский'!Z27+'м.р. Челно-Вершинский'!Z27+'м.р. Шенталинский'!Z27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Сергиевский'!P28+'м.р. Челно-Вершинский'!P28+'м.р. Шенталинский'!P28</f>
        <v>477.4</v>
      </c>
      <c r="Q28" s="29">
        <f>'м.р. Сергиевский'!Q28+'м.р. Челно-Вершинский'!Q28+'м.р. Шенталинский'!Q28</f>
        <v>10.8</v>
      </c>
      <c r="R28" s="29">
        <f>'м.р. Сергиевский'!R28+'м.р. Челно-Вершинский'!R28+'м.р. Шенталинский'!R28</f>
        <v>120607.4</v>
      </c>
      <c r="S28" s="29">
        <f>'м.р. Сергиевский'!S28+'м.р. Челно-Вершинский'!S28+'м.р. Шенталинский'!S28</f>
        <v>7057</v>
      </c>
      <c r="T28" s="29">
        <f>'м.р. Сергиевский'!T28+'м.р. Челно-Вершинский'!T28+'м.р. Шенталинский'!T28</f>
        <v>2843.7</v>
      </c>
      <c r="U28" s="29">
        <f>'м.р. Сергиевский'!U28+'м.р. Челно-Вершинский'!U28+'м.р. Шенталинский'!U28</f>
        <v>120607.4</v>
      </c>
      <c r="V28" s="29">
        <f>'м.р. Сергиевский'!V28+'м.р. Челно-Вершинский'!V28+'м.р. Шенталинский'!V28</f>
        <v>0</v>
      </c>
      <c r="W28" s="29">
        <f>'м.р. Сергиевский'!W28+'м.р. Челно-Вершинский'!W28+'м.р. Шенталинский'!W28</f>
        <v>0</v>
      </c>
      <c r="X28" s="29">
        <f>'м.р. Сергиевский'!X28+'м.р. Челно-Вершинский'!X28+'м.р. Шенталинский'!X28</f>
        <v>2843.7</v>
      </c>
      <c r="Y28" s="29">
        <f>'м.р. Сергиевский'!Y28+'м.р. Челно-Вершинский'!Y28+'м.р. Шенталинский'!Y28</f>
        <v>0</v>
      </c>
      <c r="Z28" s="29">
        <f>'м.р. Сергиевский'!Z28+'м.р. Челно-Вершинский'!Z28+'м.р. Шенталинский'!Z28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Сергиевский'!P29+'м.р. Челно-Вершинский'!P29+'м.р. Шенталинский'!P29</f>
        <v>235.89999999999998</v>
      </c>
      <c r="Q29" s="29">
        <f>'м.р. Сергиевский'!Q29+'м.р. Челно-Вершинский'!Q29+'м.р. Шенталинский'!Q29</f>
        <v>3.2</v>
      </c>
      <c r="R29" s="29">
        <f>'м.р. Сергиевский'!R29+'м.р. Челно-Вершинский'!R29+'м.р. Шенталинский'!R29</f>
        <v>121954.29999999999</v>
      </c>
      <c r="S29" s="29">
        <f>'м.р. Сергиевский'!S29+'м.р. Челно-Вершинский'!S29+'м.р. Шенталинский'!S29</f>
        <v>7756.0999999999995</v>
      </c>
      <c r="T29" s="29">
        <f>'м.р. Сергиевский'!T29+'м.р. Челно-Вершинский'!T29+'м.р. Шенталинский'!T29</f>
        <v>1173.7</v>
      </c>
      <c r="U29" s="29">
        <f>'м.р. Сергиевский'!U29+'м.р. Челно-Вершинский'!U29+'м.р. Шенталинский'!U29</f>
        <v>121954.29999999999</v>
      </c>
      <c r="V29" s="29">
        <f>'м.р. Сергиевский'!V29+'м.р. Челно-Вершинский'!V29+'м.р. Шенталинский'!V29</f>
        <v>0</v>
      </c>
      <c r="W29" s="29">
        <f>'м.р. Сергиевский'!W29+'м.р. Челно-Вершинский'!W29+'м.р. Шенталинский'!W29</f>
        <v>0</v>
      </c>
      <c r="X29" s="29">
        <f>'м.р. Сергиевский'!X29+'м.р. Челно-Вершинский'!X29+'м.р. Шенталинский'!X29</f>
        <v>1173.7</v>
      </c>
      <c r="Y29" s="29">
        <f>'м.р. Сергиевский'!Y29+'м.р. Челно-Вершинский'!Y29+'м.р. Шенталинский'!Y29</f>
        <v>0</v>
      </c>
      <c r="Z29" s="29">
        <f>'м.р. Сергиевский'!Z29+'м.р. Челно-Вершинский'!Z29+'м.р. Шенталинский'!Z29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Сергиевский'!P30+'м.р. Челно-Вершинский'!P30+'м.р. Шенталинский'!P30</f>
        <v>185.89999999999998</v>
      </c>
      <c r="Q30" s="29">
        <f>'м.р. Сергиевский'!Q30+'м.р. Челно-Вершинский'!Q30+'м.р. Шенталинский'!Q30</f>
        <v>0</v>
      </c>
      <c r="R30" s="29">
        <f>'м.р. Сергиевский'!R30+'м.р. Челно-Вершинский'!R30+'м.р. Шенталинский'!R30</f>
        <v>93842.5</v>
      </c>
      <c r="S30" s="29">
        <f>'м.р. Сергиевский'!S30+'м.р. Челно-Вершинский'!S30+'м.р. Шенталинский'!S30</f>
        <v>6665.5999999999995</v>
      </c>
      <c r="T30" s="29">
        <f>'м.р. Сергиевский'!T30+'м.р. Челно-Вершинский'!T30+'м.р. Шенталинский'!T30</f>
        <v>0</v>
      </c>
      <c r="U30" s="29">
        <f>'м.р. Сергиевский'!U30+'м.р. Челно-Вершинский'!U30+'м.р. Шенталинский'!U30</f>
        <v>93842.5</v>
      </c>
      <c r="V30" s="29">
        <f>'м.р. Сергиевский'!V30+'м.р. Челно-Вершинский'!V30+'м.р. Шенталинский'!V30</f>
        <v>0</v>
      </c>
      <c r="W30" s="29">
        <f>'м.р. Сергиевский'!W30+'м.р. Челно-Вершинский'!W30+'м.р. Шенталинский'!W30</f>
        <v>0</v>
      </c>
      <c r="X30" s="29">
        <f>'м.р. Сергиевский'!X30+'м.р. Челно-Вершинский'!X30+'м.р. Шенталинский'!X30</f>
        <v>0</v>
      </c>
      <c r="Y30" s="29">
        <f>'м.р. Сергиевский'!Y30+'м.р. Челно-Вершинский'!Y30+'м.р. Шенталинский'!Y30</f>
        <v>0</v>
      </c>
      <c r="Z30" s="29">
        <f>'м.р. Сергиевский'!Z30+'м.р. Челно-Вершинский'!Z30+'м.р. Шенталинский'!Z30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Сергиевский'!P31+'м.р. Челно-Вершинский'!P31+'м.р. Шенталинский'!P31</f>
        <v>37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976</v>
      </c>
      <c r="Q21" s="28">
        <f t="shared" ref="Q21:Z21" si="0">Q22+Q24+Q27+Q28</f>
        <v>48.8</v>
      </c>
      <c r="R21" s="28">
        <f>U21+V21+W21</f>
        <v>486466.7</v>
      </c>
      <c r="S21" s="28">
        <f t="shared" si="0"/>
        <v>37242.400000000001</v>
      </c>
      <c r="T21" s="28">
        <f>X21+Y21+Z21</f>
        <v>15400.9</v>
      </c>
      <c r="U21" s="28">
        <f t="shared" si="0"/>
        <v>486466.7</v>
      </c>
      <c r="V21" s="28">
        <f t="shared" si="0"/>
        <v>0</v>
      </c>
      <c r="W21" s="28">
        <f t="shared" si="0"/>
        <v>0</v>
      </c>
      <c r="X21" s="28">
        <f t="shared" si="0"/>
        <v>15400.9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53</v>
      </c>
      <c r="Q22" s="29">
        <v>2.5</v>
      </c>
      <c r="R22" s="29">
        <v>49217.4</v>
      </c>
      <c r="S22" s="29">
        <v>3160.2</v>
      </c>
      <c r="T22" s="29">
        <v>1195.4000000000001</v>
      </c>
      <c r="U22" s="29">
        <v>49217.4</v>
      </c>
      <c r="V22" s="29">
        <v>0</v>
      </c>
      <c r="W22" s="29">
        <v>0</v>
      </c>
      <c r="X22" s="29">
        <v>1195.4000000000001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34</v>
      </c>
      <c r="Q23" s="29">
        <v>1</v>
      </c>
      <c r="R23" s="29">
        <v>35624.9</v>
      </c>
      <c r="S23" s="29">
        <v>2784</v>
      </c>
      <c r="T23" s="29">
        <v>410.9</v>
      </c>
      <c r="U23" s="29">
        <v>35624.9</v>
      </c>
      <c r="V23" s="29">
        <v>0</v>
      </c>
      <c r="W23" s="29">
        <v>0</v>
      </c>
      <c r="X23" s="29">
        <v>410.9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557</v>
      </c>
      <c r="Q24" s="29">
        <v>34.6</v>
      </c>
      <c r="R24" s="29">
        <v>331250.8</v>
      </c>
      <c r="S24" s="29">
        <v>26938.3</v>
      </c>
      <c r="T24" s="29">
        <v>11025.5</v>
      </c>
      <c r="U24" s="29">
        <v>331250.8</v>
      </c>
      <c r="V24" s="29">
        <v>0</v>
      </c>
      <c r="W24" s="29">
        <v>0</v>
      </c>
      <c r="X24" s="29">
        <v>11025.5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333</v>
      </c>
      <c r="Q25" s="29">
        <v>10.3</v>
      </c>
      <c r="R25" s="29">
        <v>210200.9</v>
      </c>
      <c r="S25" s="29">
        <v>17852.099999999999</v>
      </c>
      <c r="T25" s="29">
        <v>4201.7</v>
      </c>
      <c r="U25" s="29">
        <v>210200.9</v>
      </c>
      <c r="V25" s="29">
        <v>0</v>
      </c>
      <c r="W25" s="29">
        <v>0</v>
      </c>
      <c r="X25" s="29">
        <v>4201.7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44.9</v>
      </c>
      <c r="Q26" s="29">
        <v>18</v>
      </c>
      <c r="R26" s="29">
        <v>27899.1</v>
      </c>
      <c r="S26" s="29">
        <v>1376.7</v>
      </c>
      <c r="T26" s="29">
        <v>4978.2</v>
      </c>
      <c r="U26" s="29">
        <v>27899.1</v>
      </c>
      <c r="V26" s="29">
        <v>0</v>
      </c>
      <c r="W26" s="29">
        <v>0</v>
      </c>
      <c r="X26" s="29">
        <v>4978.2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130.6</v>
      </c>
      <c r="Q27" s="29">
        <v>6.4</v>
      </c>
      <c r="R27" s="29">
        <v>40497.1</v>
      </c>
      <c r="S27" s="29">
        <v>2361.1</v>
      </c>
      <c r="T27" s="29">
        <v>1831.9</v>
      </c>
      <c r="U27" s="29">
        <v>40497.1</v>
      </c>
      <c r="V27" s="29">
        <v>0</v>
      </c>
      <c r="W27" s="29">
        <v>0</v>
      </c>
      <c r="X27" s="29">
        <v>1831.9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235.4</v>
      </c>
      <c r="Q28" s="29">
        <v>5.3</v>
      </c>
      <c r="R28" s="29">
        <v>65501.4</v>
      </c>
      <c r="S28" s="29">
        <v>4782.8</v>
      </c>
      <c r="T28" s="29">
        <v>1348.1</v>
      </c>
      <c r="U28" s="29">
        <v>65501.4</v>
      </c>
      <c r="V28" s="29">
        <v>0</v>
      </c>
      <c r="W28" s="29">
        <v>0</v>
      </c>
      <c r="X28" s="29">
        <v>1348.1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160.9</v>
      </c>
      <c r="Q29" s="29">
        <v>1</v>
      </c>
      <c r="R29" s="29">
        <v>84227.4</v>
      </c>
      <c r="S29" s="29">
        <v>6518.9</v>
      </c>
      <c r="T29" s="29">
        <v>300.8</v>
      </c>
      <c r="U29" s="29">
        <v>84227.4</v>
      </c>
      <c r="V29" s="29">
        <v>0</v>
      </c>
      <c r="W29" s="29">
        <v>0</v>
      </c>
      <c r="X29" s="29">
        <v>300.8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120.8</v>
      </c>
      <c r="Q30" s="29">
        <v>0</v>
      </c>
      <c r="R30" s="29">
        <v>61154.2</v>
      </c>
      <c r="S30" s="29">
        <v>5900.7</v>
      </c>
      <c r="T30" s="29">
        <v>0</v>
      </c>
      <c r="U30" s="29">
        <v>61154.2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15</v>
      </c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400.5</v>
      </c>
      <c r="Q21" s="28">
        <f t="shared" ref="Q21:Z21" si="0">Q22+Q24+Q27+Q28</f>
        <v>16.7</v>
      </c>
      <c r="R21" s="28">
        <f>U21+V21+W21</f>
        <v>177291.19999999998</v>
      </c>
      <c r="S21" s="28">
        <f t="shared" si="0"/>
        <v>9958.2000000000007</v>
      </c>
      <c r="T21" s="28">
        <f>X21+Y21+Z21</f>
        <v>5641.4</v>
      </c>
      <c r="U21" s="28">
        <f t="shared" si="0"/>
        <v>177291.19999999998</v>
      </c>
      <c r="V21" s="28">
        <f t="shared" si="0"/>
        <v>0</v>
      </c>
      <c r="W21" s="28">
        <f t="shared" si="0"/>
        <v>0</v>
      </c>
      <c r="X21" s="28">
        <f t="shared" si="0"/>
        <v>5641.4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32.1</v>
      </c>
      <c r="Q22" s="29">
        <v>0</v>
      </c>
      <c r="R22" s="29">
        <v>20202</v>
      </c>
      <c r="S22" s="29">
        <v>1855</v>
      </c>
      <c r="T22" s="29">
        <v>0</v>
      </c>
      <c r="U22" s="29">
        <v>20202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14.3</v>
      </c>
      <c r="Q23" s="29">
        <v>0</v>
      </c>
      <c r="R23" s="29">
        <v>14944.9</v>
      </c>
      <c r="S23" s="29">
        <v>1312.5</v>
      </c>
      <c r="T23" s="29">
        <v>0</v>
      </c>
      <c r="U23" s="29">
        <v>14944.9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201.4</v>
      </c>
      <c r="Q24" s="29">
        <v>10.5</v>
      </c>
      <c r="R24" s="29">
        <v>112636.4</v>
      </c>
      <c r="S24" s="29">
        <v>5081.8</v>
      </c>
      <c r="T24" s="29">
        <v>3950.2</v>
      </c>
      <c r="U24" s="29">
        <v>112636.4</v>
      </c>
      <c r="V24" s="29">
        <v>0</v>
      </c>
      <c r="W24" s="29">
        <v>0</v>
      </c>
      <c r="X24" s="29">
        <v>3950.2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147.80000000000001</v>
      </c>
      <c r="Q25" s="29">
        <v>1.8</v>
      </c>
      <c r="R25" s="29">
        <v>85757.8</v>
      </c>
      <c r="S25" s="29">
        <v>2780.6</v>
      </c>
      <c r="T25" s="29">
        <v>509.1</v>
      </c>
      <c r="U25" s="29">
        <v>85757.8</v>
      </c>
      <c r="V25" s="29">
        <v>0</v>
      </c>
      <c r="W25" s="29">
        <v>0</v>
      </c>
      <c r="X25" s="29">
        <v>509.1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15.8</v>
      </c>
      <c r="Q26" s="29">
        <v>6.7</v>
      </c>
      <c r="R26" s="29">
        <v>8619.2999999999993</v>
      </c>
      <c r="S26" s="29">
        <v>1136.8</v>
      </c>
      <c r="T26" s="29">
        <v>2606</v>
      </c>
      <c r="U26" s="29">
        <v>8619.2999999999993</v>
      </c>
      <c r="V26" s="29">
        <v>0</v>
      </c>
      <c r="W26" s="29">
        <v>0</v>
      </c>
      <c r="X26" s="29">
        <v>2606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28</v>
      </c>
      <c r="Q27" s="29">
        <v>4</v>
      </c>
      <c r="R27" s="29">
        <v>16119.8</v>
      </c>
      <c r="S27" s="29">
        <v>1277.7</v>
      </c>
      <c r="T27" s="29">
        <v>1046.5999999999999</v>
      </c>
      <c r="U27" s="29">
        <v>16119.8</v>
      </c>
      <c r="V27" s="29">
        <v>0</v>
      </c>
      <c r="W27" s="29">
        <v>0</v>
      </c>
      <c r="X27" s="29">
        <v>1046.5999999999999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139</v>
      </c>
      <c r="Q28" s="29">
        <v>2.2000000000000002</v>
      </c>
      <c r="R28" s="29">
        <v>28333</v>
      </c>
      <c r="S28" s="29">
        <v>1743.7</v>
      </c>
      <c r="T28" s="29">
        <v>644.6</v>
      </c>
      <c r="U28" s="29">
        <v>28333</v>
      </c>
      <c r="V28" s="29">
        <v>0</v>
      </c>
      <c r="W28" s="29">
        <v>0</v>
      </c>
      <c r="X28" s="29">
        <v>644.6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34.299999999999997</v>
      </c>
      <c r="Q29" s="29">
        <v>2</v>
      </c>
      <c r="R29" s="29">
        <v>17357.7</v>
      </c>
      <c r="S29" s="29">
        <v>949.7</v>
      </c>
      <c r="T29" s="29">
        <v>835.1</v>
      </c>
      <c r="U29" s="29">
        <v>17357.7</v>
      </c>
      <c r="V29" s="29">
        <v>0</v>
      </c>
      <c r="W29" s="29">
        <v>0</v>
      </c>
      <c r="X29" s="29">
        <v>835.1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31.3</v>
      </c>
      <c r="Q30" s="29">
        <v>0</v>
      </c>
      <c r="R30" s="29">
        <v>15819.3</v>
      </c>
      <c r="S30" s="29">
        <v>477.4</v>
      </c>
      <c r="T30" s="29">
        <v>0</v>
      </c>
      <c r="U30" s="29">
        <v>15819.3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v>390.1</v>
      </c>
      <c r="Q21" s="28">
        <v>26</v>
      </c>
      <c r="R21" s="28">
        <v>176894</v>
      </c>
      <c r="S21" s="28">
        <v>3961.8</v>
      </c>
      <c r="T21" s="28">
        <v>7679.5</v>
      </c>
      <c r="U21" s="28">
        <v>176882.5</v>
      </c>
      <c r="V21" s="28">
        <v>0</v>
      </c>
      <c r="W21" s="28">
        <v>11.5</v>
      </c>
      <c r="X21" s="28">
        <v>7679.5</v>
      </c>
      <c r="Y21" s="28">
        <v>0</v>
      </c>
      <c r="Z21" s="28"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31.6</v>
      </c>
      <c r="Q22" s="29">
        <v>0</v>
      </c>
      <c r="R22" s="29">
        <v>23142.9</v>
      </c>
      <c r="S22" s="29">
        <v>1962.9</v>
      </c>
      <c r="T22" s="29">
        <v>0</v>
      </c>
      <c r="U22" s="29">
        <v>23142.9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19.600000000000001</v>
      </c>
      <c r="Q23" s="29">
        <v>0</v>
      </c>
      <c r="R23" s="29">
        <v>15593.3</v>
      </c>
      <c r="S23" s="29">
        <v>1612.8</v>
      </c>
      <c r="T23" s="29">
        <v>0</v>
      </c>
      <c r="U23" s="29">
        <v>15593.3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208.1</v>
      </c>
      <c r="Q24" s="29">
        <v>19.899999999999999</v>
      </c>
      <c r="R24" s="29">
        <v>115255.6</v>
      </c>
      <c r="S24" s="29">
        <v>1308.0999999999999</v>
      </c>
      <c r="T24" s="29">
        <v>6077.2</v>
      </c>
      <c r="U24" s="29">
        <v>115244.1</v>
      </c>
      <c r="V24" s="29">
        <v>0</v>
      </c>
      <c r="W24" s="29">
        <v>11.5</v>
      </c>
      <c r="X24" s="29">
        <v>6077.2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141.9</v>
      </c>
      <c r="Q25" s="29">
        <v>6.4</v>
      </c>
      <c r="R25" s="29">
        <v>80819.600000000006</v>
      </c>
      <c r="S25" s="29">
        <v>689.8</v>
      </c>
      <c r="T25" s="29">
        <v>2616.1999999999998</v>
      </c>
      <c r="U25" s="29">
        <v>80808.100000000006</v>
      </c>
      <c r="V25" s="29">
        <v>0</v>
      </c>
      <c r="W25" s="29">
        <v>11.5</v>
      </c>
      <c r="X25" s="29">
        <v>2616.1999999999998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22.3</v>
      </c>
      <c r="Q26" s="29">
        <v>12.6</v>
      </c>
      <c r="R26" s="29">
        <v>12663</v>
      </c>
      <c r="S26" s="29">
        <v>228.6</v>
      </c>
      <c r="T26" s="29">
        <v>3298.2</v>
      </c>
      <c r="U26" s="29">
        <v>12663</v>
      </c>
      <c r="V26" s="29">
        <v>0</v>
      </c>
      <c r="W26" s="29">
        <v>0</v>
      </c>
      <c r="X26" s="29">
        <v>3298.2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47.4</v>
      </c>
      <c r="Q27" s="29">
        <v>2.8</v>
      </c>
      <c r="R27" s="29">
        <v>11722.5</v>
      </c>
      <c r="S27" s="29">
        <v>160.30000000000001</v>
      </c>
      <c r="T27" s="29">
        <v>751.3</v>
      </c>
      <c r="U27" s="29">
        <v>11722.5</v>
      </c>
      <c r="V27" s="29">
        <v>0</v>
      </c>
      <c r="W27" s="29">
        <v>0</v>
      </c>
      <c r="X27" s="29">
        <v>751.3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103</v>
      </c>
      <c r="Q28" s="29">
        <v>3.3</v>
      </c>
      <c r="R28" s="29">
        <v>26773</v>
      </c>
      <c r="S28" s="29">
        <v>530.5</v>
      </c>
      <c r="T28" s="29">
        <v>851</v>
      </c>
      <c r="U28" s="29">
        <v>26773</v>
      </c>
      <c r="V28" s="29">
        <v>0</v>
      </c>
      <c r="W28" s="29">
        <v>0</v>
      </c>
      <c r="X28" s="29">
        <v>851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40.700000000000003</v>
      </c>
      <c r="Q29" s="29">
        <v>0.2</v>
      </c>
      <c r="R29" s="29">
        <v>20369.2</v>
      </c>
      <c r="S29" s="29">
        <v>287.5</v>
      </c>
      <c r="T29" s="29">
        <v>37.799999999999997</v>
      </c>
      <c r="U29" s="29">
        <v>20369.2</v>
      </c>
      <c r="V29" s="29">
        <v>0</v>
      </c>
      <c r="W29" s="29">
        <v>0</v>
      </c>
      <c r="X29" s="29">
        <v>37.799999999999997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33.799999999999997</v>
      </c>
      <c r="Q30" s="29">
        <v>0</v>
      </c>
      <c r="R30" s="29">
        <v>16869</v>
      </c>
      <c r="S30" s="29">
        <v>287.5</v>
      </c>
      <c r="T30" s="29">
        <v>0</v>
      </c>
      <c r="U30" s="29">
        <v>16869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1" sqref="P21:Z2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Исаклинский'!P21+'м.р. Камышлинский'!P21+'м.р. Клявлинский'!P21+'м.р. Похвистневский'!P21+'г. Похвистнево'!P21</f>
        <v>2523.2999999999997</v>
      </c>
      <c r="Q21" s="28">
        <f>'м.р. Исаклинский'!Q21+'м.р. Камышлинский'!Q21+'м.р. Клявлинский'!Q21+'м.р. Похвистневский'!Q21+'г. Похвистнево'!Q21</f>
        <v>85.9</v>
      </c>
      <c r="R21" s="28">
        <f>'м.р. Исаклинский'!R21+'м.р. Камышлинский'!R21+'м.р. Клявлинский'!R21+'м.р. Похвистневский'!R21+'г. Похвистнево'!R21</f>
        <v>1062784.1000000001</v>
      </c>
      <c r="S21" s="28">
        <f>'м.р. Исаклинский'!S21+'м.р. Камышлинский'!S21+'м.р. Клявлинский'!S21+'м.р. Похвистневский'!S21+'г. Похвистнево'!S21</f>
        <v>70594.3</v>
      </c>
      <c r="T21" s="28">
        <f>'м.р. Исаклинский'!T21+'м.р. Камышлинский'!T21+'м.р. Клявлинский'!T21+'м.р. Похвистневский'!T21+'г. Похвистнево'!T21</f>
        <v>22469.4</v>
      </c>
      <c r="U21" s="28">
        <f>'м.р. Исаклинский'!U21+'м.р. Камышлинский'!U21+'м.р. Клявлинский'!U21+'м.р. Похвистневский'!U21+'г. Похвистнево'!U21</f>
        <v>1059990.4000000001</v>
      </c>
      <c r="V21" s="28">
        <f>'м.р. Исаклинский'!V21+'м.р. Камышлинский'!V21+'м.р. Клявлинский'!V21+'м.р. Похвистневский'!V21+'г. Похвистнево'!V21</f>
        <v>0</v>
      </c>
      <c r="W21" s="28">
        <f>'м.р. Исаклинский'!W21+'м.р. Камышлинский'!W21+'м.р. Клявлинский'!W21+'м.р. Похвистневский'!W21+'г. Похвистнево'!W21</f>
        <v>2793.7</v>
      </c>
      <c r="X21" s="28">
        <f>'м.р. Исаклинский'!X21+'м.р. Камышлинский'!X21+'м.р. Клявлинский'!X21+'м.р. Похвистневский'!X21+'г. Похвистнево'!X21</f>
        <v>22469.4</v>
      </c>
      <c r="Y21" s="28">
        <f>'м.р. Исаклинский'!Y21+'м.р. Камышлинский'!Y21+'м.р. Клявлинский'!Y21+'м.р. Похвистневский'!Y21+'г. Похвистнево'!Y21</f>
        <v>0</v>
      </c>
      <c r="Z21" s="28">
        <f>'м.р. Исаклинский'!Z21+'м.р. Камышлинский'!Z21+'м.р. Клявлинский'!Z21+'м.р. Похвистневский'!Z21+'г. Похвистнево'!Z21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4">
        <f>'м.р. Исаклинский'!P22+'м.р. Камышлинский'!P22+'м.р. Клявлинский'!P22+'м.р. Похвистневский'!P22+'г. Похвистнево'!P22</f>
        <v>110.2</v>
      </c>
      <c r="Q22" s="24">
        <f>'м.р. Исаклинский'!Q22+'м.р. Камышлинский'!Q22+'м.р. Клявлинский'!Q22+'м.р. Похвистневский'!Q22+'г. Похвистнево'!Q22</f>
        <v>1.4000000000000001</v>
      </c>
      <c r="R22" s="24">
        <f>'м.р. Исаклинский'!R22+'м.р. Камышлинский'!R22+'м.р. Клявлинский'!R22+'м.р. Похвистневский'!R22+'г. Похвистнево'!R22</f>
        <v>81581.599999999991</v>
      </c>
      <c r="S22" s="24">
        <f>'м.р. Исаклинский'!S22+'м.р. Камышлинский'!S22+'м.р. Клявлинский'!S22+'м.р. Похвистневский'!S22+'г. Похвистнево'!S22</f>
        <v>10059.400000000001</v>
      </c>
      <c r="T22" s="24">
        <f>'м.р. Исаклинский'!T22+'м.р. Камышлинский'!T22+'м.р. Клявлинский'!T22+'м.р. Похвистневский'!T22+'г. Похвистнево'!T22</f>
        <v>1184.1999999999998</v>
      </c>
      <c r="U22" s="24">
        <f>'м.р. Исаклинский'!U22+'м.р. Камышлинский'!U22+'м.р. Клявлинский'!U22+'м.р. Похвистневский'!U22+'г. Похвистнево'!U22</f>
        <v>81421.8</v>
      </c>
      <c r="V22" s="24">
        <f>'м.р. Исаклинский'!V22+'м.р. Камышлинский'!V22+'м.р. Клявлинский'!V22+'м.р. Похвистневский'!V22+'г. Похвистнево'!V22</f>
        <v>0</v>
      </c>
      <c r="W22" s="24">
        <f>'м.р. Исаклинский'!W22+'м.р. Камышлинский'!W22+'м.р. Клявлинский'!W22+'м.р. Похвистневский'!W22+'г. Похвистнево'!W22</f>
        <v>159.80000000000001</v>
      </c>
      <c r="X22" s="24">
        <f>'м.р. Исаклинский'!X22+'м.р. Камышлинский'!X22+'м.р. Клявлинский'!X22+'м.р. Похвистневский'!X22+'г. Похвистнево'!X22</f>
        <v>1184.1999999999998</v>
      </c>
      <c r="Y22" s="24">
        <f>'м.р. Исаклинский'!Y22+'м.р. Камышлинский'!Y22+'м.р. Клявлинский'!Y22+'м.р. Похвистневский'!Y22+'г. Похвистнево'!Y22</f>
        <v>0</v>
      </c>
      <c r="Z22" s="24">
        <f>'м.р. Исаклинский'!Z22+'м.р. Камышлинский'!Z22+'м.р. Клявлинский'!Z22+'м.р. Похвистневский'!Z22+'г. Похвистнево'!Z22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4">
        <f>'м.р. Исаклинский'!P23+'м.р. Камышлинский'!P23+'м.р. Клявлинский'!P23+'м.р. Похвистневский'!P23+'г. Похвистнево'!P23</f>
        <v>56.800000000000004</v>
      </c>
      <c r="Q23" s="24">
        <f>'м.р. Исаклинский'!Q23+'м.р. Камышлинский'!Q23+'м.р. Клявлинский'!Q23+'м.р. Похвистневский'!Q23+'г. Похвистнево'!Q23</f>
        <v>0.3</v>
      </c>
      <c r="R23" s="24">
        <f>'м.р. Исаклинский'!R23+'м.р. Камышлинский'!R23+'м.р. Клявлинский'!R23+'м.р. Похвистневский'!R23+'г. Похвистнево'!R23</f>
        <v>46346.2</v>
      </c>
      <c r="S23" s="24">
        <f>'м.р. Исаклинский'!S23+'м.р. Камышлинский'!S23+'м.р. Клявлинский'!S23+'м.р. Похвистневский'!S23+'г. Похвистнево'!S23</f>
        <v>6468.4</v>
      </c>
      <c r="T23" s="24">
        <f>'м.р. Исаклинский'!T23+'м.р. Камышлинский'!T23+'м.р. Клявлинский'!T23+'м.р. Похвистневский'!T23+'г. Похвистнево'!T23</f>
        <v>360.1</v>
      </c>
      <c r="U23" s="24">
        <f>'м.р. Исаклинский'!U23+'м.р. Камышлинский'!U23+'м.р. Клявлинский'!U23+'м.р. Похвистневский'!U23+'г. Похвистнево'!U23</f>
        <v>46342</v>
      </c>
      <c r="V23" s="24">
        <f>'м.р. Исаклинский'!V23+'м.р. Камышлинский'!V23+'м.р. Клявлинский'!V23+'м.р. Похвистневский'!V23+'г. Похвистнево'!V23</f>
        <v>0</v>
      </c>
      <c r="W23" s="24">
        <f>'м.р. Исаклинский'!W23+'м.р. Камышлинский'!W23+'м.р. Клявлинский'!W23+'м.р. Похвистневский'!W23+'г. Похвистнево'!W23</f>
        <v>4.2</v>
      </c>
      <c r="X23" s="24">
        <f>'м.р. Исаклинский'!X23+'м.р. Камышлинский'!X23+'м.р. Клявлинский'!X23+'м.р. Похвистневский'!X23+'г. Похвистнево'!X23</f>
        <v>360.1</v>
      </c>
      <c r="Y23" s="24">
        <f>'м.р. Исаклинский'!Y23+'м.р. Камышлинский'!Y23+'м.р. Клявлинский'!Y23+'м.р. Похвистневский'!Y23+'г. Похвистнево'!Y23</f>
        <v>0</v>
      </c>
      <c r="Z23" s="24">
        <f>'м.р. Исаклинский'!Z23+'м.р. Камышлинский'!Z23+'м.р. Клявлинский'!Z23+'м.р. Похвистневский'!Z23+'г. Похвистнево'!Z23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4">
        <f>'м.р. Исаклинский'!P24+'м.р. Камышлинский'!P24+'м.р. Клявлинский'!P24+'м.р. Похвистневский'!P24+'г. Похвистнево'!P24</f>
        <v>1282</v>
      </c>
      <c r="Q24" s="24">
        <f>'м.р. Исаклинский'!Q24+'м.р. Камышлинский'!Q24+'м.р. Клявлинский'!Q24+'м.р. Похвистневский'!Q24+'г. Похвистнево'!Q24</f>
        <v>63.199999999999996</v>
      </c>
      <c r="R24" s="24">
        <f>'м.р. Исаклинский'!R24+'м.р. Камышлинский'!R24+'м.р. Клявлинский'!R24+'м.р. Похвистневский'!R24+'г. Похвистнево'!R24</f>
        <v>685438.70000000007</v>
      </c>
      <c r="S24" s="24">
        <f>'м.р. Исаклинский'!S24+'м.р. Камышлинский'!S24+'м.р. Клявлинский'!S24+'м.р. Похвистневский'!S24+'г. Похвистнево'!S24</f>
        <v>45229.2</v>
      </c>
      <c r="T24" s="24">
        <f>'м.р. Исаклинский'!T24+'м.р. Камышлинский'!T24+'м.р. Клявлинский'!T24+'м.р. Похвистневский'!T24+'г. Похвистнево'!T24</f>
        <v>15966.6</v>
      </c>
      <c r="U24" s="24">
        <f>'м.р. Исаклинский'!U24+'м.р. Камышлинский'!U24+'м.р. Клявлинский'!U24+'м.р. Похвистневский'!U24+'г. Похвистнево'!U24</f>
        <v>684453.9</v>
      </c>
      <c r="V24" s="24">
        <f>'м.р. Исаклинский'!V24+'м.р. Камышлинский'!V24+'м.р. Клявлинский'!V24+'м.р. Похвистневский'!V24+'г. Похвистнево'!V24</f>
        <v>0</v>
      </c>
      <c r="W24" s="24">
        <f>'м.р. Исаклинский'!W24+'м.р. Камышлинский'!W24+'м.р. Клявлинский'!W24+'м.р. Похвистневский'!W24+'г. Похвистнево'!W24</f>
        <v>984.8</v>
      </c>
      <c r="X24" s="24">
        <f>'м.р. Исаклинский'!X24+'м.р. Камышлинский'!X24+'м.р. Клявлинский'!X24+'м.р. Похвистневский'!X24+'г. Похвистнево'!X24</f>
        <v>15966.6</v>
      </c>
      <c r="Y24" s="24">
        <f>'м.р. Исаклинский'!Y24+'м.р. Камышлинский'!Y24+'м.р. Клявлинский'!Y24+'м.р. Похвистневский'!Y24+'г. Похвистнево'!Y24</f>
        <v>0</v>
      </c>
      <c r="Z24" s="24">
        <f>'м.р. Исаклинский'!Z24+'м.р. Камышлинский'!Z24+'м.р. Клявлинский'!Z24+'м.р. Похвистневский'!Z24+'г. Похвистнево'!Z24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4">
        <f>'м.р. Исаклинский'!P25+'м.р. Камышлинский'!P25+'м.р. Клявлинский'!P25+'м.р. Похвистневский'!P25+'г. Похвистнево'!P25</f>
        <v>735.5</v>
      </c>
      <c r="Q25" s="24">
        <f>'м.р. Исаклинский'!Q25+'м.р. Камышлинский'!Q25+'м.р. Клявлинский'!Q25+'м.р. Похвистневский'!Q25+'г. Похвистнево'!Q25</f>
        <v>11.4</v>
      </c>
      <c r="R25" s="24">
        <f>'м.р. Исаклинский'!R25+'м.р. Камышлинский'!R25+'м.р. Клявлинский'!R25+'м.р. Похвистневский'!R25+'г. Похвистнево'!R25</f>
        <v>417460.80000000005</v>
      </c>
      <c r="S25" s="24">
        <f>'м.р. Исаклинский'!S25+'м.р. Камышлинский'!S25+'м.р. Клявлинский'!S25+'м.р. Похвистневский'!S25+'г. Похвистнево'!S25</f>
        <v>23551</v>
      </c>
      <c r="T25" s="24">
        <f>'м.р. Исаклинский'!T25+'м.р. Камышлинский'!T25+'м.р. Клявлинский'!T25+'м.р. Похвистневский'!T25+'г. Похвистнево'!T25</f>
        <v>3228.1</v>
      </c>
      <c r="U25" s="24">
        <f>'м.р. Исаклинский'!U25+'м.р. Камышлинский'!U25+'м.р. Клявлинский'!U25+'м.р. Похвистневский'!U25+'г. Похвистнево'!U25</f>
        <v>416812.3</v>
      </c>
      <c r="V25" s="24">
        <f>'м.р. Исаклинский'!V25+'м.р. Камышлинский'!V25+'м.р. Клявлинский'!V25+'м.р. Похвистневский'!V25+'г. Похвистнево'!V25</f>
        <v>0</v>
      </c>
      <c r="W25" s="24">
        <f>'м.р. Исаклинский'!W25+'м.р. Камышлинский'!W25+'м.р. Клявлинский'!W25+'м.р. Похвистневский'!W25+'г. Похвистнево'!W25</f>
        <v>648.5</v>
      </c>
      <c r="X25" s="24">
        <f>'м.р. Исаклинский'!X25+'м.р. Камышлинский'!X25+'м.р. Клявлинский'!X25+'м.р. Похвистневский'!X25+'г. Похвистнево'!X25</f>
        <v>3228.1</v>
      </c>
      <c r="Y25" s="24">
        <f>'м.р. Исаклинский'!Y25+'м.р. Камышлинский'!Y25+'м.р. Клявлинский'!Y25+'м.р. Похвистневский'!Y25+'г. Похвистнево'!Y25</f>
        <v>0</v>
      </c>
      <c r="Z25" s="24">
        <f>'м.р. Исаклинский'!Z25+'м.р. Камышлинский'!Z25+'м.р. Клявлинский'!Z25+'м.р. Похвистневский'!Z25+'г. Похвистнево'!Z25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4">
        <f>'м.р. Исаклинский'!P26+'м.р. Камышлинский'!P26+'м.р. Клявлинский'!P26+'м.р. Похвистневский'!P26+'г. Похвистнево'!P26</f>
        <v>90</v>
      </c>
      <c r="Q26" s="24">
        <f>'м.р. Исаклинский'!Q26+'м.р. Камышлинский'!Q26+'м.р. Клявлинский'!Q26+'м.р. Похвистневский'!Q26+'г. Похвистнево'!Q26</f>
        <v>44.399999999999991</v>
      </c>
      <c r="R26" s="24">
        <f>'м.р. Исаклинский'!R26+'м.р. Камышлинский'!R26+'м.р. Клявлинский'!R26+'м.р. Похвистневский'!R26+'г. Похвистнево'!R26</f>
        <v>44922.399999999994</v>
      </c>
      <c r="S26" s="24">
        <f>'м.р. Исаклинский'!S26+'м.р. Камышлинский'!S26+'м.р. Клявлинский'!S26+'м.р. Похвистневский'!S26+'г. Похвистнево'!S26</f>
        <v>6088.2000000000007</v>
      </c>
      <c r="T26" s="24">
        <f>'м.р. Исаклинский'!T26+'м.р. Камышлинский'!T26+'м.р. Клявлинский'!T26+'м.р. Похвистневский'!T26+'г. Похвистнево'!T26</f>
        <v>10504.300000000001</v>
      </c>
      <c r="U26" s="24">
        <f>'м.р. Исаклинский'!U26+'м.р. Камышлинский'!U26+'м.р. Клявлинский'!U26+'м.р. Похвистневский'!U26+'г. Похвистнево'!U26</f>
        <v>44922.399999999994</v>
      </c>
      <c r="V26" s="24">
        <f>'м.р. Исаклинский'!V26+'м.р. Камышлинский'!V26+'м.р. Клявлинский'!V26+'м.р. Похвистневский'!V26+'г. Похвистнево'!V26</f>
        <v>0</v>
      </c>
      <c r="W26" s="24">
        <f>'м.р. Исаклинский'!W26+'м.р. Камышлинский'!W26+'м.р. Клявлинский'!W26+'м.р. Похвистневский'!W26+'г. Похвистнево'!W26</f>
        <v>0</v>
      </c>
      <c r="X26" s="24">
        <f>'м.р. Исаклинский'!X26+'м.р. Камышлинский'!X26+'м.р. Клявлинский'!X26+'м.р. Похвистневский'!X26+'г. Похвистнево'!X26</f>
        <v>10504.300000000001</v>
      </c>
      <c r="Y26" s="24">
        <f>'м.р. Исаклинский'!Y26+'м.р. Камышлинский'!Y26+'м.р. Клявлинский'!Y26+'м.р. Похвистневский'!Y26+'г. Похвистнево'!Y26</f>
        <v>0</v>
      </c>
      <c r="Z26" s="24">
        <f>'м.р. Исаклинский'!Z26+'м.р. Камышлинский'!Z26+'м.р. Клявлинский'!Z26+'м.р. Похвистневский'!Z26+'г. Похвистнево'!Z26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4">
        <f>'м.р. Исаклинский'!P27+'м.р. Камышлинский'!P27+'м.р. Клявлинский'!P27+'м.р. Похвистневский'!P27+'г. Похвистнево'!P27</f>
        <v>259.39999999999998</v>
      </c>
      <c r="Q27" s="24">
        <f>'м.р. Исаклинский'!Q27+'м.р. Камышлинский'!Q27+'м.р. Клявлинский'!Q27+'м.р. Похвистневский'!Q27+'г. Похвистнево'!Q27</f>
        <v>2.5</v>
      </c>
      <c r="R27" s="24">
        <f>'м.р. Исаклинский'!R27+'м.р. Камышлинский'!R27+'м.р. Клявлинский'!R27+'м.р. Похвистневский'!R27+'г. Похвистнево'!R27</f>
        <v>63072.700000000004</v>
      </c>
      <c r="S27" s="24">
        <f>'м.р. Исаклинский'!S27+'м.р. Камышлинский'!S27+'м.р. Клявлинский'!S27+'м.р. Похвистневский'!S27+'г. Похвистнево'!S27</f>
        <v>2526.8000000000002</v>
      </c>
      <c r="T27" s="24">
        <f>'м.р. Исаклинский'!T27+'м.р. Камышлинский'!T27+'м.р. Клявлинский'!T27+'м.р. Похвистневский'!T27+'г. Похвистнево'!T27</f>
        <v>749.8</v>
      </c>
      <c r="U27" s="24">
        <f>'м.р. Исаклинский'!U27+'м.р. Камышлинский'!U27+'м.р. Клявлинский'!U27+'м.р. Похвистневский'!U27+'г. Похвистнево'!U27</f>
        <v>63017.100000000006</v>
      </c>
      <c r="V27" s="24">
        <f>'м.р. Исаклинский'!V27+'м.р. Камышлинский'!V27+'м.р. Клявлинский'!V27+'м.р. Похвистневский'!V27+'г. Похвистнево'!V27</f>
        <v>0</v>
      </c>
      <c r="W27" s="24">
        <f>'м.р. Исаклинский'!W27+'м.р. Камышлинский'!W27+'м.р. Клявлинский'!W27+'м.р. Похвистневский'!W27+'г. Похвистнево'!W27</f>
        <v>55.6</v>
      </c>
      <c r="X27" s="24">
        <f>'м.р. Исаклинский'!X27+'м.р. Камышлинский'!X27+'м.р. Клявлинский'!X27+'м.р. Похвистневский'!X27+'г. Похвистнево'!X27</f>
        <v>749.8</v>
      </c>
      <c r="Y27" s="24">
        <f>'м.р. Исаклинский'!Y27+'м.р. Камышлинский'!Y27+'м.р. Клявлинский'!Y27+'м.р. Похвистневский'!Y27+'г. Похвистнево'!Y27</f>
        <v>0</v>
      </c>
      <c r="Z27" s="24">
        <f>'м.р. Исаклинский'!Z27+'м.р. Камышлинский'!Z27+'м.р. Клявлинский'!Z27+'м.р. Похвистневский'!Z27+'г. Похвистнево'!Z27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4">
        <f>'м.р. Исаклинский'!P28+'м.р. Камышлинский'!P28+'м.р. Клявлинский'!P28+'м.р. Похвистневский'!P28+'г. Похвистнево'!P28</f>
        <v>871.69999999999993</v>
      </c>
      <c r="Q28" s="24">
        <f>'м.р. Исаклинский'!Q28+'м.р. Камышлинский'!Q28+'м.р. Клявлинский'!Q28+'м.р. Похвистневский'!Q28+'г. Похвистнево'!Q28</f>
        <v>18.799999999999997</v>
      </c>
      <c r="R28" s="24">
        <f>'м.р. Исаклинский'!R28+'м.р. Камышлинский'!R28+'м.р. Клявлинский'!R28+'м.р. Похвистневский'!R28+'г. Похвистнево'!R28</f>
        <v>232691.1</v>
      </c>
      <c r="S28" s="24">
        <f>'м.р. Исаклинский'!S28+'м.р. Камышлинский'!S28+'м.р. Клявлинский'!S28+'м.р. Похвистневский'!S28+'г. Похвистнево'!S28</f>
        <v>12778.9</v>
      </c>
      <c r="T28" s="24">
        <f>'м.р. Исаклинский'!T28+'м.р. Камышлинский'!T28+'м.р. Клявлинский'!T28+'м.р. Похвистневский'!T28+'г. Похвистнево'!T28</f>
        <v>4568.7999999999993</v>
      </c>
      <c r="U28" s="24">
        <f>'м.р. Исаклинский'!U28+'м.р. Камышлинский'!U28+'м.р. Клявлинский'!U28+'м.р. Похвистневский'!U28+'г. Похвистнево'!U28</f>
        <v>231097.60000000001</v>
      </c>
      <c r="V28" s="24">
        <f>'м.р. Исаклинский'!V28+'м.р. Камышлинский'!V28+'м.р. Клявлинский'!V28+'м.р. Похвистневский'!V28+'г. Похвистнево'!V28</f>
        <v>0</v>
      </c>
      <c r="W28" s="24">
        <f>'м.р. Исаклинский'!W28+'м.р. Камышлинский'!W28+'м.р. Клявлинский'!W28+'м.р. Похвистневский'!W28+'г. Похвистнево'!W28</f>
        <v>1593.5</v>
      </c>
      <c r="X28" s="24">
        <f>'м.р. Исаклинский'!X28+'м.р. Камышлинский'!X28+'м.р. Клявлинский'!X28+'м.р. Похвистневский'!X28+'г. Похвистнево'!X28</f>
        <v>4568.7999999999993</v>
      </c>
      <c r="Y28" s="24">
        <f>'м.р. Исаклинский'!Y28+'м.р. Камышлинский'!Y28+'м.р. Клявлинский'!Y28+'м.р. Похвистневский'!Y28+'г. Похвистнево'!Y28</f>
        <v>0</v>
      </c>
      <c r="Z28" s="24">
        <f>'м.р. Исаклинский'!Z28+'м.р. Камышлинский'!Z28+'м.р. Клявлинский'!Z28+'м.р. Похвистневский'!Z28+'г. Похвистнево'!Z28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4">
        <f>'м.р. Исаклинский'!P29+'м.р. Камышлинский'!P29+'м.р. Клявлинский'!P29+'м.р. Похвистневский'!P29+'г. Похвистнево'!P29</f>
        <v>390.49999999999994</v>
      </c>
      <c r="Q29" s="24">
        <f>'м.р. Исаклинский'!Q29+'м.р. Камышлинский'!Q29+'м.р. Клявлинский'!Q29+'м.р. Похвистневский'!Q29+'г. Похвистнево'!Q29</f>
        <v>4</v>
      </c>
      <c r="R29" s="24">
        <f>'м.р. Исаклинский'!R29+'м.р. Камышлинский'!R29+'м.р. Клявлинский'!R29+'м.р. Похвистневский'!R29+'г. Похвистнево'!R29</f>
        <v>194192.60000000003</v>
      </c>
      <c r="S29" s="24">
        <f>'м.р. Исаклинский'!S29+'м.р. Камышлинский'!S29+'м.р. Клявлинский'!S29+'м.р. Похвистневский'!S29+'г. Похвистнево'!S29</f>
        <v>9579.9</v>
      </c>
      <c r="T29" s="24">
        <f>'м.р. Исаклинский'!T29+'м.р. Камышлинский'!T29+'м.р. Клявлинский'!T29+'м.р. Похвистневский'!T29+'г. Похвистнево'!T29</f>
        <v>1469.9</v>
      </c>
      <c r="U29" s="24">
        <f>'м.р. Исаклинский'!U29+'м.р. Камышлинский'!U29+'м.р. Клявлинский'!U29+'м.р. Похвистневский'!U29+'г. Похвистнево'!U29</f>
        <v>193873.7</v>
      </c>
      <c r="V29" s="24">
        <f>'м.р. Исаклинский'!V29+'м.р. Камышлинский'!V29+'м.р. Клявлинский'!V29+'м.р. Похвистневский'!V29+'г. Похвистнево'!V29</f>
        <v>0</v>
      </c>
      <c r="W29" s="24">
        <f>'м.р. Исаклинский'!W29+'м.р. Камышлинский'!W29+'м.р. Клявлинский'!W29+'м.р. Похвистневский'!W29+'г. Похвистнево'!W29</f>
        <v>318.89999999999998</v>
      </c>
      <c r="X29" s="24">
        <f>'м.р. Исаклинский'!X29+'м.р. Камышлинский'!X29+'м.р. Клявлинский'!X29+'м.р. Похвистневский'!X29+'г. Похвистнево'!X29</f>
        <v>1469.9</v>
      </c>
      <c r="Y29" s="24">
        <f>'м.р. Исаклинский'!Y29+'м.р. Камышлинский'!Y29+'м.р. Клявлинский'!Y29+'м.р. Похвистневский'!Y29+'г. Похвистнево'!Y29</f>
        <v>0</v>
      </c>
      <c r="Z29" s="24">
        <f>'м.р. Исаклинский'!Z29+'м.р. Камышлинский'!Z29+'м.р. Клявлинский'!Z29+'м.р. Похвистневский'!Z29+'г. Похвистнево'!Z29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4">
        <f>'м.р. Исаклинский'!P30+'м.р. Камышлинский'!P30+'м.р. Клявлинский'!P30+'м.р. Похвистневский'!P30+'г. Похвистнево'!P30</f>
        <v>310.2</v>
      </c>
      <c r="Q30" s="24">
        <f>'м.р. Исаклинский'!Q30+'м.р. Камышлинский'!Q30+'м.р. Клявлинский'!Q30+'м.р. Похвистневский'!Q30+'г. Похвистнево'!Q30</f>
        <v>0.60000000000000009</v>
      </c>
      <c r="R30" s="24">
        <f>'м.р. Исаклинский'!R30+'м.р. Камышлинский'!R30+'м.р. Клявлинский'!R30+'м.р. Похвистневский'!R30+'г. Похвистнево'!R30</f>
        <v>147693.79999999999</v>
      </c>
      <c r="S30" s="24">
        <f>'м.р. Исаклинский'!S30+'м.р. Камышлинский'!S30+'м.р. Клявлинский'!S30+'м.р. Похвистневский'!S30+'г. Похвистнево'!S30</f>
        <v>3323.7</v>
      </c>
      <c r="T30" s="24">
        <f>'м.р. Исаклинский'!T30+'м.р. Камышлинский'!T30+'м.р. Клявлинский'!T30+'м.р. Похвистневский'!T30+'г. Похвистнево'!T30</f>
        <v>196.2</v>
      </c>
      <c r="U30" s="24">
        <f>'м.р. Исаклинский'!U30+'м.р. Камышлинский'!U30+'м.р. Клявлинский'!U30+'м.р. Похвистневский'!U30+'г. Похвистнево'!U30</f>
        <v>147558.20000000001</v>
      </c>
      <c r="V30" s="24">
        <f>'м.р. Исаклинский'!V30+'м.р. Камышлинский'!V30+'м.р. Клявлинский'!V30+'м.р. Похвистневский'!V30+'г. Похвистнево'!V30</f>
        <v>0</v>
      </c>
      <c r="W30" s="24">
        <f>'м.р. Исаклинский'!W30+'м.р. Камышлинский'!W30+'м.р. Клявлинский'!W30+'м.р. Похвистневский'!W30+'г. Похвистнево'!W30</f>
        <v>135.6</v>
      </c>
      <c r="X30" s="24">
        <f>'м.р. Исаклинский'!X30+'м.р. Камышлинский'!X30+'м.р. Клявлинский'!X30+'м.р. Похвистневский'!X30+'г. Похвистнево'!X30</f>
        <v>196.2</v>
      </c>
      <c r="Y30" s="24">
        <f>'м.р. Исаклинский'!Y30+'м.р. Камышлинский'!Y30+'м.р. Клявлинский'!Y30+'м.р. Похвистневский'!Y30+'г. Похвистнево'!Y30</f>
        <v>0</v>
      </c>
      <c r="Z30" s="24">
        <f>'м.р. Исаклинский'!Z30+'м.р. Камышлинский'!Z30+'м.р. Клявлинский'!Z30+'м.р. Похвистневский'!Z30+'г. Похвистнево'!Z30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4">
        <f>'м.р. Исаклинский'!P31+'м.р. Камышлинский'!P31+'м.р. Клявлинский'!P31+'м.р. Похвистневский'!P31+'г. Похвистнево'!P31</f>
        <v>39</v>
      </c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366.7</v>
      </c>
      <c r="Q21" s="28">
        <f t="shared" ref="Q21:Z21" si="0">Q22+Q24+Q27+Q28</f>
        <v>10.000000000000002</v>
      </c>
      <c r="R21" s="28">
        <f>U21+V21+W21</f>
        <v>154503.9</v>
      </c>
      <c r="S21" s="28">
        <f t="shared" si="0"/>
        <v>17015.5</v>
      </c>
      <c r="T21" s="28">
        <f>X21+Y21+Z21</f>
        <v>2782.8</v>
      </c>
      <c r="U21" s="28">
        <f t="shared" si="0"/>
        <v>153663.9</v>
      </c>
      <c r="V21" s="28">
        <f t="shared" si="0"/>
        <v>0</v>
      </c>
      <c r="W21" s="28">
        <f t="shared" si="0"/>
        <v>840</v>
      </c>
      <c r="X21" s="28">
        <f t="shared" si="0"/>
        <v>2782.8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12.8</v>
      </c>
      <c r="Q22" s="29">
        <v>0.8</v>
      </c>
      <c r="R22" s="29">
        <v>9049.3000000000011</v>
      </c>
      <c r="S22" s="29">
        <v>962.1</v>
      </c>
      <c r="T22" s="29">
        <v>733.8</v>
      </c>
      <c r="U22" s="29">
        <v>9041.5</v>
      </c>
      <c r="V22" s="29">
        <v>0</v>
      </c>
      <c r="W22" s="29">
        <v>7.8</v>
      </c>
      <c r="X22" s="29">
        <v>733.8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5.9</v>
      </c>
      <c r="Q23" s="29">
        <v>0.3</v>
      </c>
      <c r="R23" s="29">
        <v>4242.1000000000004</v>
      </c>
      <c r="S23" s="29">
        <v>515</v>
      </c>
      <c r="T23" s="29">
        <v>360.1</v>
      </c>
      <c r="U23" s="29">
        <v>4242.1000000000004</v>
      </c>
      <c r="V23" s="29">
        <v>0</v>
      </c>
      <c r="W23" s="29">
        <v>0</v>
      </c>
      <c r="X23" s="29">
        <v>360.1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203.5</v>
      </c>
      <c r="Q24" s="29">
        <v>7.6</v>
      </c>
      <c r="R24" s="29">
        <v>105541.8</v>
      </c>
      <c r="S24" s="29">
        <v>11341.7</v>
      </c>
      <c r="T24" s="29">
        <v>1510.7</v>
      </c>
      <c r="U24" s="29">
        <v>105479.6</v>
      </c>
      <c r="V24" s="29">
        <v>0</v>
      </c>
      <c r="W24" s="29">
        <v>62.2</v>
      </c>
      <c r="X24" s="29">
        <v>1510.7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132.6</v>
      </c>
      <c r="Q25" s="29">
        <v>1.1000000000000001</v>
      </c>
      <c r="R25" s="29">
        <v>72065.400000000009</v>
      </c>
      <c r="S25" s="29">
        <v>7565.9000000000005</v>
      </c>
      <c r="T25" s="29">
        <v>381.5</v>
      </c>
      <c r="U25" s="29">
        <v>72003.199999999997</v>
      </c>
      <c r="V25" s="29">
        <v>0</v>
      </c>
      <c r="W25" s="29">
        <v>62.2</v>
      </c>
      <c r="X25" s="29">
        <v>381.5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12.7</v>
      </c>
      <c r="Q26" s="29">
        <v>6.3</v>
      </c>
      <c r="R26" s="29">
        <v>6452</v>
      </c>
      <c r="S26" s="29">
        <v>1509.8</v>
      </c>
      <c r="T26" s="29">
        <v>1100.7</v>
      </c>
      <c r="U26" s="29">
        <v>6452</v>
      </c>
      <c r="V26" s="29">
        <v>0</v>
      </c>
      <c r="W26" s="29">
        <v>0</v>
      </c>
      <c r="X26" s="29">
        <v>1100.7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30.599999999999998</v>
      </c>
      <c r="Q27" s="29">
        <v>0.8</v>
      </c>
      <c r="R27" s="29">
        <v>6286.4</v>
      </c>
      <c r="S27" s="29">
        <v>737.7</v>
      </c>
      <c r="T27" s="29">
        <v>277</v>
      </c>
      <c r="U27" s="29">
        <v>6286.4</v>
      </c>
      <c r="V27" s="29">
        <v>0</v>
      </c>
      <c r="W27" s="29">
        <v>0</v>
      </c>
      <c r="X27" s="29">
        <v>277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119.79999999999998</v>
      </c>
      <c r="Q28" s="29">
        <v>0.8</v>
      </c>
      <c r="R28" s="29">
        <v>33626.400000000001</v>
      </c>
      <c r="S28" s="29">
        <v>3974</v>
      </c>
      <c r="T28" s="29">
        <v>261.3</v>
      </c>
      <c r="U28" s="29">
        <v>32856.400000000001</v>
      </c>
      <c r="V28" s="29">
        <v>0</v>
      </c>
      <c r="W28" s="29">
        <v>770</v>
      </c>
      <c r="X28" s="29">
        <v>261.3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49.5</v>
      </c>
      <c r="Q29" s="29">
        <v>0</v>
      </c>
      <c r="R29" s="29">
        <v>23836</v>
      </c>
      <c r="S29" s="29">
        <v>862.9</v>
      </c>
      <c r="T29" s="29">
        <v>0</v>
      </c>
      <c r="U29" s="29">
        <v>23836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38.100000000000009</v>
      </c>
      <c r="Q30" s="29">
        <v>0</v>
      </c>
      <c r="R30" s="29">
        <v>18308.3</v>
      </c>
      <c r="S30" s="29">
        <v>315.89999999999998</v>
      </c>
      <c r="T30" s="29">
        <v>0</v>
      </c>
      <c r="U30" s="29">
        <v>18308.3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'г.о. Кинель'!P21+'м.р. Кинельский'!P21</f>
        <v>1866.5</v>
      </c>
      <c r="Q21" s="9">
        <f>'г.о. Кинель'!Q21+'м.р. Кинельский'!Q21</f>
        <v>95.5</v>
      </c>
      <c r="R21" s="9">
        <f>'г.о. Кинель'!R21+'м.р. Кинельский'!R21</f>
        <v>912908.39999999991</v>
      </c>
      <c r="S21" s="9">
        <f>'г.о. Кинель'!S21+'м.р. Кинельский'!S21</f>
        <v>61537.5</v>
      </c>
      <c r="T21" s="9">
        <f>'г.о. Кинель'!T21+'м.р. Кинельский'!T21</f>
        <v>25474.6</v>
      </c>
      <c r="U21" s="9">
        <f>'г.о. Кинель'!U21+'м.р. Кинельский'!U21</f>
        <v>909816.7</v>
      </c>
      <c r="V21" s="9">
        <f>'г.о. Кинель'!V21+'м.р. Кинельский'!V21</f>
        <v>0</v>
      </c>
      <c r="W21" s="9">
        <f>'г.о. Кинель'!W21+'м.р. Кинельский'!W21</f>
        <v>3091.7000000000003</v>
      </c>
      <c r="X21" s="9">
        <f>'г.о. Кинель'!X21+'м.р. Кинельский'!X21</f>
        <v>25273.7</v>
      </c>
      <c r="Y21" s="9">
        <f>'г.о. Кинель'!Y21+'м.р. Кинельский'!Y21</f>
        <v>0</v>
      </c>
      <c r="Z21" s="9">
        <f>'г.о. Кинель'!Z21+'м.р. Кинельский'!Z21</f>
        <v>200.9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'г.о. Кинель'!P22+'м.р. Кинельский'!P22</f>
        <v>81.900000000000006</v>
      </c>
      <c r="Q22" s="9">
        <f>'г.о. Кинель'!Q22+'м.р. Кинельский'!Q22</f>
        <v>0.1</v>
      </c>
      <c r="R22" s="9">
        <f>'г.о. Кинель'!R22+'м.р. Кинельский'!R22</f>
        <v>65789.7</v>
      </c>
      <c r="S22" s="9">
        <f>'г.о. Кинель'!S22+'м.р. Кинельский'!S22</f>
        <v>4051.4</v>
      </c>
      <c r="T22" s="9">
        <f>'г.о. Кинель'!T22+'м.р. Кинельский'!T22</f>
        <v>101.8</v>
      </c>
      <c r="U22" s="9">
        <f>'г.о. Кинель'!U22+'м.р. Кинельский'!U22</f>
        <v>65287.8</v>
      </c>
      <c r="V22" s="9">
        <f>'г.о. Кинель'!V22+'м.р. Кинельский'!V22</f>
        <v>0</v>
      </c>
      <c r="W22" s="9">
        <f>'г.о. Кинель'!W22+'м.р. Кинельский'!W22</f>
        <v>501.9</v>
      </c>
      <c r="X22" s="9">
        <f>'г.о. Кинель'!X22+'м.р. Кинельский'!X22</f>
        <v>101.8</v>
      </c>
      <c r="Y22" s="9">
        <f>'г.о. Кинель'!Y22+'м.р. Кинельский'!Y22</f>
        <v>0</v>
      </c>
      <c r="Z22" s="9">
        <f>'г.о. Кинель'!Z22+'м.р. Кинельский'!Z22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'г.о. Кинель'!P23+'м.р. Кинельский'!P23</f>
        <v>52.900000000000006</v>
      </c>
      <c r="Q23" s="9">
        <f>'г.о. Кинель'!Q23+'м.р. Кинельский'!Q23</f>
        <v>0</v>
      </c>
      <c r="R23" s="9">
        <f>'г.о. Кинель'!R23+'м.р. Кинельский'!R23</f>
        <v>45404.6</v>
      </c>
      <c r="S23" s="9">
        <f>'г.о. Кинель'!S23+'м.р. Кинельский'!S23</f>
        <v>3311.2</v>
      </c>
      <c r="T23" s="9">
        <f>'г.о. Кинель'!T23+'м.р. Кинельский'!T23</f>
        <v>0</v>
      </c>
      <c r="U23" s="9">
        <f>'г.о. Кинель'!U23+'м.р. Кинельский'!U23</f>
        <v>45139.199999999997</v>
      </c>
      <c r="V23" s="9">
        <f>'г.о. Кинель'!V23+'м.р. Кинельский'!V23</f>
        <v>0</v>
      </c>
      <c r="W23" s="9">
        <f>'г.о. Кинель'!W23+'м.р. Кинельский'!W23</f>
        <v>265.39999999999998</v>
      </c>
      <c r="X23" s="9">
        <f>'г.о. Кинель'!X23+'м.р. Кинельский'!X23</f>
        <v>0</v>
      </c>
      <c r="Y23" s="9">
        <f>'г.о. Кинель'!Y23+'м.р. Кинельский'!Y23</f>
        <v>0</v>
      </c>
      <c r="Z23" s="9">
        <f>'г.о. Кинель'!Z23+'м.р. Кинельский'!Z23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'г.о. Кинель'!P24+'м.р. Кинельский'!P24</f>
        <v>1036.5</v>
      </c>
      <c r="Q24" s="9">
        <f>'г.о. Кинель'!Q24+'м.р. Кинельский'!Q24</f>
        <v>66.300000000000011</v>
      </c>
      <c r="R24" s="9">
        <f>'г.о. Кинель'!R24+'м.р. Кинельский'!R24</f>
        <v>624969.9</v>
      </c>
      <c r="S24" s="9">
        <f>'г.о. Кинель'!S24+'м.р. Кинельский'!S24</f>
        <v>33576.199999999997</v>
      </c>
      <c r="T24" s="9">
        <f>'г.о. Кинель'!T24+'м.р. Кинельский'!T24</f>
        <v>17622</v>
      </c>
      <c r="U24" s="9">
        <f>'г.о. Кинель'!U24+'м.р. Кинельский'!U24</f>
        <v>622727.80000000005</v>
      </c>
      <c r="V24" s="9">
        <f>'г.о. Кинель'!V24+'м.р. Кинельский'!V24</f>
        <v>0</v>
      </c>
      <c r="W24" s="9">
        <f>'г.о. Кинель'!W24+'м.р. Кинельский'!W24</f>
        <v>2242.1000000000004</v>
      </c>
      <c r="X24" s="9">
        <f>'г.о. Кинель'!X24+'м.р. Кинельский'!X24</f>
        <v>17421.099999999999</v>
      </c>
      <c r="Y24" s="9">
        <f>'г.о. Кинель'!Y24+'м.р. Кинельский'!Y24</f>
        <v>0</v>
      </c>
      <c r="Z24" s="9">
        <f>'г.о. Кинель'!Z24+'м.р. Кинельский'!Z24</f>
        <v>200.9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'г.о. Кинель'!P25+'м.р. Кинельский'!P25</f>
        <v>599.29999999999995</v>
      </c>
      <c r="Q25" s="9">
        <f>'г.о. Кинель'!Q25+'м.р. Кинельский'!Q25</f>
        <v>11.2</v>
      </c>
      <c r="R25" s="9">
        <f>'г.о. Кинель'!R25+'м.р. Кинельский'!R25</f>
        <v>379027.8</v>
      </c>
      <c r="S25" s="9">
        <f>'г.о. Кинель'!S25+'м.р. Кинельский'!S25</f>
        <v>11768.6</v>
      </c>
      <c r="T25" s="9">
        <f>'г.о. Кинель'!T25+'м.р. Кинельский'!T25</f>
        <v>3752.9</v>
      </c>
      <c r="U25" s="9">
        <f>'г.о. Кинель'!U25+'м.р. Кинельский'!U25</f>
        <v>377026.30000000005</v>
      </c>
      <c r="V25" s="9">
        <f>'г.о. Кинель'!V25+'м.р. Кинельский'!V25</f>
        <v>0</v>
      </c>
      <c r="W25" s="9">
        <f>'г.о. Кинель'!W25+'м.р. Кинельский'!W25</f>
        <v>2001.5</v>
      </c>
      <c r="X25" s="9">
        <f>'г.о. Кинель'!X25+'м.р. Кинельский'!X25</f>
        <v>3667.4</v>
      </c>
      <c r="Y25" s="9">
        <f>'г.о. Кинель'!Y25+'м.р. Кинельский'!Y25</f>
        <v>0</v>
      </c>
      <c r="Z25" s="9">
        <f>'г.о. Кинель'!Z25+'м.р. Кинельский'!Z25</f>
        <v>85.5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'г.о. Кинель'!P26+'м.р. Кинельский'!P26</f>
        <v>79.900000000000006</v>
      </c>
      <c r="Q26" s="9">
        <f>'г.о. Кинель'!Q26+'м.р. Кинельский'!Q26</f>
        <v>49.3</v>
      </c>
      <c r="R26" s="9">
        <f>'г.о. Кинель'!R26+'м.р. Кинельский'!R26</f>
        <v>41981.3</v>
      </c>
      <c r="S26" s="9">
        <f>'г.о. Кинель'!S26+'м.р. Кинельский'!S26</f>
        <v>1687.9</v>
      </c>
      <c r="T26" s="9">
        <f>'г.о. Кинель'!T26+'м.р. Кинельский'!T26</f>
        <v>11735.1</v>
      </c>
      <c r="U26" s="9">
        <f>'г.о. Кинель'!U26+'м.р. Кинельский'!U26</f>
        <v>41981.2</v>
      </c>
      <c r="V26" s="9">
        <f>'г.о. Кинель'!V26+'м.р. Кинельский'!V26</f>
        <v>0</v>
      </c>
      <c r="W26" s="9">
        <f>'г.о. Кинель'!W26+'м.р. Кинельский'!W26</f>
        <v>0.1</v>
      </c>
      <c r="X26" s="9">
        <f>'г.о. Кинель'!X26+'м.р. Кинельский'!X26</f>
        <v>11735.1</v>
      </c>
      <c r="Y26" s="9">
        <f>'г.о. Кинель'!Y26+'м.р. Кинельский'!Y26</f>
        <v>0</v>
      </c>
      <c r="Z26" s="9">
        <f>'г.о. Кинель'!Z26+'м.р. Кинельский'!Z26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'г.о. Кинель'!P27+'м.р. Кинельский'!P27</f>
        <v>344.6</v>
      </c>
      <c r="Q27" s="9">
        <f>'г.о. Кинель'!Q27+'м.р. Кинельский'!Q27</f>
        <v>11</v>
      </c>
      <c r="R27" s="9">
        <f>'г.о. Кинель'!R27+'м.р. Кинельский'!R27</f>
        <v>109316.5</v>
      </c>
      <c r="S27" s="9">
        <f>'г.о. Кинель'!S27+'м.р. Кинельский'!S27</f>
        <v>10918.099999999999</v>
      </c>
      <c r="T27" s="9">
        <f>'г.о. Кинель'!T27+'м.р. Кинельский'!T27</f>
        <v>3473</v>
      </c>
      <c r="U27" s="9">
        <f>'г.о. Кинель'!U27+'м.р. Кинельский'!U27</f>
        <v>109138.4</v>
      </c>
      <c r="V27" s="9">
        <f>'г.о. Кинель'!V27+'м.р. Кинельский'!V27</f>
        <v>0</v>
      </c>
      <c r="W27" s="9">
        <f>'г.о. Кинель'!W27+'м.р. Кинельский'!W27</f>
        <v>178.1</v>
      </c>
      <c r="X27" s="9">
        <f>'г.о. Кинель'!X27+'м.р. Кинельский'!X27</f>
        <v>3473</v>
      </c>
      <c r="Y27" s="9">
        <f>'г.о. Кинель'!Y27+'м.р. Кинельский'!Y27</f>
        <v>0</v>
      </c>
      <c r="Z27" s="9">
        <f>'г.о. Кинель'!Z27+'м.р. Кинельский'!Z27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'г.о. Кинель'!P28+'м.р. Кинельский'!P28</f>
        <v>403.5</v>
      </c>
      <c r="Q28" s="9">
        <f>'г.о. Кинель'!Q28+'м.р. Кинельский'!Q28</f>
        <v>18.100000000000001</v>
      </c>
      <c r="R28" s="9">
        <f>'г.о. Кинель'!R28+'м.р. Кинельский'!R28</f>
        <v>112832.3</v>
      </c>
      <c r="S28" s="9">
        <f>'г.о. Кинель'!S28+'м.р. Кинельский'!S28</f>
        <v>12991.8</v>
      </c>
      <c r="T28" s="9">
        <f>'г.о. Кинель'!T28+'м.р. Кинельский'!T28</f>
        <v>4277.8</v>
      </c>
      <c r="U28" s="9">
        <f>'г.о. Кинель'!U28+'м.р. Кинельский'!U28</f>
        <v>112662.7</v>
      </c>
      <c r="V28" s="9">
        <f>'г.о. Кинель'!V28+'м.р. Кинельский'!V28</f>
        <v>0</v>
      </c>
      <c r="W28" s="9">
        <f>'г.о. Кинель'!W28+'м.р. Кинельский'!W28</f>
        <v>169.6</v>
      </c>
      <c r="X28" s="9">
        <f>'г.о. Кинель'!X28+'м.р. Кинельский'!X28</f>
        <v>4277.8</v>
      </c>
      <c r="Y28" s="9">
        <f>'г.о. Кинель'!Y28+'м.р. Кинельский'!Y28</f>
        <v>0</v>
      </c>
      <c r="Z28" s="9">
        <f>'г.о. Кинель'!Z28+'м.р. Кинельский'!Z28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'г.о. Кинель'!P29+'м.р. Кинельский'!P29</f>
        <v>344.8</v>
      </c>
      <c r="Q29" s="9">
        <f>'г.о. Кинель'!Q29+'м.р. Кинельский'!Q29</f>
        <v>4.0999999999999996</v>
      </c>
      <c r="R29" s="9">
        <f>'г.о. Кинель'!R29+'м.р. Кинельский'!R29</f>
        <v>198418</v>
      </c>
      <c r="S29" s="9">
        <f>'г.о. Кинель'!S29+'м.р. Кинельский'!S29</f>
        <v>18519.599999999999</v>
      </c>
      <c r="T29" s="9">
        <f>'г.о. Кинель'!T29+'м.р. Кинельский'!T29</f>
        <v>1645.7</v>
      </c>
      <c r="U29" s="9">
        <f>'г.о. Кинель'!U29+'м.р. Кинельский'!U29</f>
        <v>198177.5</v>
      </c>
      <c r="V29" s="9">
        <f>'г.о. Кинель'!V29+'м.р. Кинельский'!V29</f>
        <v>0</v>
      </c>
      <c r="W29" s="9">
        <f>'г.о. Кинель'!W29+'м.р. Кинельский'!W29</f>
        <v>240.5</v>
      </c>
      <c r="X29" s="9">
        <f>'г.о. Кинель'!X29+'м.р. Кинельский'!X29</f>
        <v>1530.3</v>
      </c>
      <c r="Y29" s="9">
        <f>'г.о. Кинель'!Y29+'м.р. Кинельский'!Y29</f>
        <v>0</v>
      </c>
      <c r="Z29" s="9">
        <f>'г.о. Кинель'!Z29+'м.р. Кинельский'!Z29</f>
        <v>115.4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'г.о. Кинель'!P30+'м.р. Кинельский'!P30</f>
        <v>249.5</v>
      </c>
      <c r="Q30" s="9">
        <f>'г.о. Кинель'!Q30+'м.р. Кинельский'!Q30</f>
        <v>0</v>
      </c>
      <c r="R30" s="9">
        <f>'г.о. Кинель'!R30+'м.р. Кинельский'!R30</f>
        <v>134078.20000000001</v>
      </c>
      <c r="S30" s="9">
        <f>'г.о. Кинель'!S30+'м.р. Кинельский'!S30</f>
        <v>9373.2999999999993</v>
      </c>
      <c r="T30" s="9">
        <f>'г.о. Кинель'!T30+'м.р. Кинельский'!T30</f>
        <v>0</v>
      </c>
      <c r="U30" s="9">
        <f>'г.о. Кинель'!U30+'м.р. Кинельский'!U30</f>
        <v>134056.4</v>
      </c>
      <c r="V30" s="9">
        <f>'г.о. Кинель'!V30+'м.р. Кинельский'!V30</f>
        <v>0</v>
      </c>
      <c r="W30" s="9">
        <f>'г.о. Кинель'!W30+'м.р. Кинельский'!W30</f>
        <v>21.8</v>
      </c>
      <c r="X30" s="9">
        <f>'г.о. Кинель'!X30+'м.р. Кинельский'!X30</f>
        <v>0</v>
      </c>
      <c r="Y30" s="9">
        <f>'г.о. Кинель'!Y30+'м.р. Кинельский'!Y30</f>
        <v>0</v>
      </c>
      <c r="Z30" s="9">
        <f>'г.о. Кинель'!Z30+'м.р. Кинельский'!Z30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'г.о. Кинель'!P31+'м.р. Кинельский'!P31</f>
        <v>29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336.19999999999993</v>
      </c>
      <c r="Q21" s="28">
        <f t="shared" ref="Q21:Z21" si="0">Q22+Q24+Q27+Q28</f>
        <v>6.1</v>
      </c>
      <c r="R21" s="28">
        <f>U21+V21+W21</f>
        <v>137770</v>
      </c>
      <c r="S21" s="28">
        <f t="shared" si="0"/>
        <v>3171.8</v>
      </c>
      <c r="T21" s="28">
        <f>X21+Y21+Z21</f>
        <v>1325.8999999999999</v>
      </c>
      <c r="U21" s="28">
        <f t="shared" si="0"/>
        <v>137770</v>
      </c>
      <c r="V21" s="28">
        <f t="shared" si="0"/>
        <v>0</v>
      </c>
      <c r="W21" s="28">
        <f t="shared" si="0"/>
        <v>0</v>
      </c>
      <c r="X21" s="28">
        <f t="shared" si="0"/>
        <v>1325.8999999999999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15.6</v>
      </c>
      <c r="Q22" s="29">
        <v>0</v>
      </c>
      <c r="R22" s="29">
        <v>10694.800000000001</v>
      </c>
      <c r="S22" s="29">
        <v>1004.2</v>
      </c>
      <c r="T22" s="29">
        <v>0</v>
      </c>
      <c r="U22" s="29">
        <v>10694.800000000001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8</v>
      </c>
      <c r="Q23" s="29">
        <v>0</v>
      </c>
      <c r="R23" s="29">
        <v>5888</v>
      </c>
      <c r="S23" s="29">
        <v>125.5</v>
      </c>
      <c r="T23" s="29">
        <v>0</v>
      </c>
      <c r="U23" s="29">
        <v>5888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167.79999999999998</v>
      </c>
      <c r="Q24" s="29">
        <v>4.5</v>
      </c>
      <c r="R24" s="29">
        <v>87167.200000000012</v>
      </c>
      <c r="S24" s="29">
        <v>1501.8000000000002</v>
      </c>
      <c r="T24" s="29">
        <v>951.09999999999991</v>
      </c>
      <c r="U24" s="29">
        <v>87167.200000000012</v>
      </c>
      <c r="V24" s="29">
        <v>0</v>
      </c>
      <c r="W24" s="29">
        <v>0</v>
      </c>
      <c r="X24" s="29">
        <v>951.09999999999991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99.799999999999983</v>
      </c>
      <c r="Q25" s="29">
        <v>1</v>
      </c>
      <c r="R25" s="29">
        <v>55182.5</v>
      </c>
      <c r="S25" s="29">
        <v>365</v>
      </c>
      <c r="T25" s="29">
        <v>324.7</v>
      </c>
      <c r="U25" s="29">
        <v>55182.5</v>
      </c>
      <c r="V25" s="29">
        <v>0</v>
      </c>
      <c r="W25" s="29">
        <v>0</v>
      </c>
      <c r="X25" s="29">
        <v>324.7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16.7</v>
      </c>
      <c r="Q26" s="29">
        <v>3.2</v>
      </c>
      <c r="R26" s="29">
        <v>7695.2</v>
      </c>
      <c r="S26" s="29">
        <v>523.79999999999995</v>
      </c>
      <c r="T26" s="29">
        <v>626.4</v>
      </c>
      <c r="U26" s="29">
        <v>7695.2</v>
      </c>
      <c r="V26" s="29">
        <v>0</v>
      </c>
      <c r="W26" s="29">
        <v>0</v>
      </c>
      <c r="X26" s="29">
        <v>626.4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34.199999999999996</v>
      </c>
      <c r="Q27" s="29">
        <v>0</v>
      </c>
      <c r="R27" s="29">
        <v>8356.4</v>
      </c>
      <c r="S27" s="29">
        <v>0</v>
      </c>
      <c r="T27" s="29">
        <v>0</v>
      </c>
      <c r="U27" s="29">
        <v>8356.4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118.6</v>
      </c>
      <c r="Q28" s="29">
        <v>1.6</v>
      </c>
      <c r="R28" s="29">
        <v>31551.599999999999</v>
      </c>
      <c r="S28" s="29">
        <v>665.8</v>
      </c>
      <c r="T28" s="29">
        <v>374.8</v>
      </c>
      <c r="U28" s="29">
        <v>31551.599999999999</v>
      </c>
      <c r="V28" s="29">
        <v>0</v>
      </c>
      <c r="W28" s="29">
        <v>0</v>
      </c>
      <c r="X28" s="29">
        <v>374.8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39.299999999999997</v>
      </c>
      <c r="Q29" s="29">
        <v>0</v>
      </c>
      <c r="R29" s="29">
        <v>18584</v>
      </c>
      <c r="S29" s="29">
        <v>103.5</v>
      </c>
      <c r="T29" s="29">
        <v>0</v>
      </c>
      <c r="U29" s="29">
        <v>18584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33.4</v>
      </c>
      <c r="Q30" s="29">
        <v>0</v>
      </c>
      <c r="R30" s="29">
        <v>15519.399999999998</v>
      </c>
      <c r="S30" s="29">
        <v>103.5</v>
      </c>
      <c r="T30" s="29">
        <v>0</v>
      </c>
      <c r="U30" s="29">
        <v>15519.399999999998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5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389.4</v>
      </c>
      <c r="Q21" s="28">
        <f t="shared" ref="Q21:Z21" si="0">Q22+Q24+Q27+Q28</f>
        <v>5.5</v>
      </c>
      <c r="R21" s="28">
        <f>U21+V21+W21</f>
        <v>158432.1</v>
      </c>
      <c r="S21" s="28">
        <f t="shared" si="0"/>
        <v>7689.4000000000005</v>
      </c>
      <c r="T21" s="28">
        <f>X21+Y21+Z21</f>
        <v>1538.6999999999998</v>
      </c>
      <c r="U21" s="28">
        <f t="shared" si="0"/>
        <v>157633.30000000002</v>
      </c>
      <c r="V21" s="28">
        <f t="shared" si="0"/>
        <v>0</v>
      </c>
      <c r="W21" s="28">
        <f t="shared" si="0"/>
        <v>798.80000000000007</v>
      </c>
      <c r="X21" s="28">
        <f t="shared" si="0"/>
        <v>1538.6999999999998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16.3</v>
      </c>
      <c r="Q22" s="29">
        <v>0</v>
      </c>
      <c r="R22" s="29">
        <v>13491.300000000001</v>
      </c>
      <c r="S22" s="29">
        <v>3161.7999999999997</v>
      </c>
      <c r="T22" s="29">
        <v>0</v>
      </c>
      <c r="U22" s="29">
        <v>13491.300000000001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10</v>
      </c>
      <c r="Q23" s="29">
        <v>0</v>
      </c>
      <c r="R23" s="29">
        <v>8857.4000000000015</v>
      </c>
      <c r="S23" s="29">
        <v>2549.1</v>
      </c>
      <c r="T23" s="29">
        <v>0</v>
      </c>
      <c r="U23" s="29">
        <v>8857.4000000000015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181.9</v>
      </c>
      <c r="Q24" s="29">
        <v>3.5</v>
      </c>
      <c r="R24" s="29">
        <v>98466.2</v>
      </c>
      <c r="S24" s="29">
        <v>3857.3</v>
      </c>
      <c r="T24" s="29">
        <v>1156.0999999999999</v>
      </c>
      <c r="U24" s="29">
        <v>98448.8</v>
      </c>
      <c r="V24" s="29">
        <v>0</v>
      </c>
      <c r="W24" s="29">
        <v>17.399999999999999</v>
      </c>
      <c r="X24" s="29">
        <v>1156.0999999999999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114.9</v>
      </c>
      <c r="Q25" s="29">
        <v>1.3</v>
      </c>
      <c r="R25" s="29">
        <v>67863.3</v>
      </c>
      <c r="S25" s="29">
        <v>2594.6000000000004</v>
      </c>
      <c r="T25" s="29">
        <v>620.9</v>
      </c>
      <c r="U25" s="29">
        <v>67863.3</v>
      </c>
      <c r="V25" s="29">
        <v>0</v>
      </c>
      <c r="W25" s="29">
        <v>0</v>
      </c>
      <c r="X25" s="29">
        <v>620.9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13</v>
      </c>
      <c r="Q26" s="29">
        <v>2.2000000000000002</v>
      </c>
      <c r="R26" s="29">
        <v>6261.5</v>
      </c>
      <c r="S26" s="29">
        <v>880</v>
      </c>
      <c r="T26" s="29">
        <v>535.20000000000005</v>
      </c>
      <c r="U26" s="29">
        <v>6261.5</v>
      </c>
      <c r="V26" s="29">
        <v>0</v>
      </c>
      <c r="W26" s="29">
        <v>0</v>
      </c>
      <c r="X26" s="29">
        <v>535.20000000000005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33</v>
      </c>
      <c r="Q27" s="29">
        <v>0.6</v>
      </c>
      <c r="R27" s="29">
        <v>7991</v>
      </c>
      <c r="S27" s="29">
        <v>71.5</v>
      </c>
      <c r="T27" s="29">
        <v>116</v>
      </c>
      <c r="U27" s="29">
        <v>7991</v>
      </c>
      <c r="V27" s="29">
        <v>0</v>
      </c>
      <c r="W27" s="29">
        <v>0</v>
      </c>
      <c r="X27" s="29">
        <v>116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158.19999999999999</v>
      </c>
      <c r="Q28" s="29">
        <v>1.4</v>
      </c>
      <c r="R28" s="29">
        <v>38483.599999999999</v>
      </c>
      <c r="S28" s="29">
        <v>598.79999999999995</v>
      </c>
      <c r="T28" s="29">
        <v>266.60000000000002</v>
      </c>
      <c r="U28" s="29">
        <v>37702.200000000004</v>
      </c>
      <c r="V28" s="29">
        <v>0</v>
      </c>
      <c r="W28" s="29">
        <v>781.40000000000009</v>
      </c>
      <c r="X28" s="29">
        <v>266.60000000000002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43.9</v>
      </c>
      <c r="Q29" s="29">
        <v>0</v>
      </c>
      <c r="R29" s="29">
        <v>21535</v>
      </c>
      <c r="S29" s="29">
        <v>219.8</v>
      </c>
      <c r="T29" s="29">
        <v>0</v>
      </c>
      <c r="U29" s="29">
        <v>21535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38.199999999999996</v>
      </c>
      <c r="Q30" s="29">
        <v>0</v>
      </c>
      <c r="R30" s="29">
        <v>17603.899999999998</v>
      </c>
      <c r="S30" s="29">
        <v>118.8</v>
      </c>
      <c r="T30" s="29">
        <v>0</v>
      </c>
      <c r="U30" s="29">
        <v>17603.899999999998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4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744.5</v>
      </c>
      <c r="Q21" s="28">
        <f t="shared" ref="Q21:Z21" si="0">Q22+Q24+Q27+Q28</f>
        <v>38.5</v>
      </c>
      <c r="R21" s="28">
        <f>U21+V21+W21</f>
        <v>326584.40000000002</v>
      </c>
      <c r="S21" s="28">
        <f t="shared" si="0"/>
        <v>25181.1</v>
      </c>
      <c r="T21" s="28">
        <f>X21+Y21+Z21</f>
        <v>10494</v>
      </c>
      <c r="U21" s="28">
        <f t="shared" si="0"/>
        <v>326568.90000000002</v>
      </c>
      <c r="V21" s="28">
        <f t="shared" si="0"/>
        <v>0</v>
      </c>
      <c r="W21" s="28">
        <f t="shared" si="0"/>
        <v>15.5</v>
      </c>
      <c r="X21" s="28">
        <f t="shared" si="0"/>
        <v>10494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39.699999999999996</v>
      </c>
      <c r="Q22" s="29">
        <v>0.30000000000000004</v>
      </c>
      <c r="R22" s="29">
        <v>28300.499999999993</v>
      </c>
      <c r="S22" s="29">
        <v>2537.7000000000003</v>
      </c>
      <c r="T22" s="29">
        <v>169.9</v>
      </c>
      <c r="U22" s="29">
        <v>28298.499999999993</v>
      </c>
      <c r="V22" s="29">
        <v>0</v>
      </c>
      <c r="W22" s="29">
        <v>2</v>
      </c>
      <c r="X22" s="29">
        <v>169.9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20.8</v>
      </c>
      <c r="Q23" s="29">
        <v>0</v>
      </c>
      <c r="R23" s="29">
        <v>17224</v>
      </c>
      <c r="S23" s="29">
        <v>2280.6</v>
      </c>
      <c r="T23" s="29">
        <v>0</v>
      </c>
      <c r="U23" s="29">
        <v>17224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376.59999999999997</v>
      </c>
      <c r="Q24" s="29">
        <v>31.7</v>
      </c>
      <c r="R24" s="29">
        <v>213094.5</v>
      </c>
      <c r="S24" s="29">
        <v>17232.5</v>
      </c>
      <c r="T24" s="29">
        <v>8530.1</v>
      </c>
      <c r="U24" s="29">
        <v>213094.5</v>
      </c>
      <c r="V24" s="29">
        <v>0</v>
      </c>
      <c r="W24" s="29">
        <v>0</v>
      </c>
      <c r="X24" s="29">
        <v>8530.1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245.6</v>
      </c>
      <c r="Q25" s="29">
        <v>5.9</v>
      </c>
      <c r="R25" s="29">
        <v>147737.1</v>
      </c>
      <c r="S25" s="29">
        <v>8997.2999999999993</v>
      </c>
      <c r="T25" s="29">
        <v>1445.3000000000002</v>
      </c>
      <c r="U25" s="29">
        <v>147737.1</v>
      </c>
      <c r="V25" s="29">
        <v>0</v>
      </c>
      <c r="W25" s="29">
        <v>0</v>
      </c>
      <c r="X25" s="29">
        <v>1445.3000000000002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20.399999999999999</v>
      </c>
      <c r="Q26" s="29">
        <v>23.4</v>
      </c>
      <c r="R26" s="29">
        <v>11079.9</v>
      </c>
      <c r="S26" s="29">
        <v>2041</v>
      </c>
      <c r="T26" s="29">
        <v>6442.4</v>
      </c>
      <c r="U26" s="29">
        <v>11079.9</v>
      </c>
      <c r="V26" s="29">
        <v>0</v>
      </c>
      <c r="W26" s="29">
        <v>0</v>
      </c>
      <c r="X26" s="29">
        <v>6442.4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61.7</v>
      </c>
      <c r="Q27" s="29">
        <v>0.5</v>
      </c>
      <c r="R27" s="29">
        <v>14021.600000000002</v>
      </c>
      <c r="S27" s="29">
        <v>1094.5</v>
      </c>
      <c r="T27" s="29">
        <v>237</v>
      </c>
      <c r="U27" s="29">
        <v>14021.600000000002</v>
      </c>
      <c r="V27" s="29">
        <v>0</v>
      </c>
      <c r="W27" s="29">
        <v>0</v>
      </c>
      <c r="X27" s="29">
        <v>237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266.5</v>
      </c>
      <c r="Q28" s="29">
        <v>6</v>
      </c>
      <c r="R28" s="29">
        <v>71167.799999999988</v>
      </c>
      <c r="S28" s="29">
        <v>4316.3999999999996</v>
      </c>
      <c r="T28" s="29">
        <v>1557</v>
      </c>
      <c r="U28" s="29">
        <v>71154.299999999988</v>
      </c>
      <c r="V28" s="29">
        <v>0</v>
      </c>
      <c r="W28" s="29">
        <v>13.5</v>
      </c>
      <c r="X28" s="29">
        <v>1557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80.199999999999989</v>
      </c>
      <c r="Q29" s="29">
        <v>0.4</v>
      </c>
      <c r="R29" s="29">
        <v>39309.700000000004</v>
      </c>
      <c r="S29" s="29">
        <v>2515.9999999999995</v>
      </c>
      <c r="T29" s="29">
        <v>127.8</v>
      </c>
      <c r="U29" s="29">
        <v>39309.700000000004</v>
      </c>
      <c r="V29" s="29">
        <v>0</v>
      </c>
      <c r="W29" s="29">
        <v>0</v>
      </c>
      <c r="X29" s="29">
        <v>127.8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68.3</v>
      </c>
      <c r="Q30" s="29">
        <v>0.4</v>
      </c>
      <c r="R30" s="29">
        <v>32695.300000000003</v>
      </c>
      <c r="S30" s="29">
        <v>1782.7</v>
      </c>
      <c r="T30" s="29">
        <v>127.8</v>
      </c>
      <c r="U30" s="29">
        <v>32695.300000000003</v>
      </c>
      <c r="V30" s="29">
        <v>0</v>
      </c>
      <c r="W30" s="29">
        <v>0</v>
      </c>
      <c r="X30" s="29">
        <v>127.8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7" sqref="A37:Z37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686.5</v>
      </c>
      <c r="Q21" s="28">
        <f t="shared" ref="Q21:Z21" si="0">Q22+Q24+Q27+Q28</f>
        <v>25.799999999999997</v>
      </c>
      <c r="R21" s="28">
        <f>U21+V21+W21</f>
        <v>285493.7</v>
      </c>
      <c r="S21" s="28">
        <f t="shared" si="0"/>
        <v>17536.499999999996</v>
      </c>
      <c r="T21" s="28">
        <f>X21+Y21+Z21</f>
        <v>6328</v>
      </c>
      <c r="U21" s="28">
        <f t="shared" si="0"/>
        <v>284354.3</v>
      </c>
      <c r="V21" s="28">
        <f t="shared" si="0"/>
        <v>0</v>
      </c>
      <c r="W21" s="28">
        <f t="shared" si="0"/>
        <v>1139.3999999999996</v>
      </c>
      <c r="X21" s="28">
        <f t="shared" si="0"/>
        <v>6328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25.8</v>
      </c>
      <c r="Q22" s="29">
        <v>0.3</v>
      </c>
      <c r="R22" s="29">
        <v>20045.7</v>
      </c>
      <c r="S22" s="29">
        <v>2393.5999999999995</v>
      </c>
      <c r="T22" s="29">
        <v>280.5</v>
      </c>
      <c r="U22" s="29">
        <v>19895.7</v>
      </c>
      <c r="V22" s="29">
        <v>0</v>
      </c>
      <c r="W22" s="29">
        <v>150</v>
      </c>
      <c r="X22" s="29">
        <v>280.5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12.1</v>
      </c>
      <c r="Q23" s="29">
        <v>0</v>
      </c>
      <c r="R23" s="29">
        <v>10134.699999999999</v>
      </c>
      <c r="S23" s="29">
        <v>998.2</v>
      </c>
      <c r="T23" s="29">
        <v>0</v>
      </c>
      <c r="U23" s="29">
        <v>10130.5</v>
      </c>
      <c r="V23" s="29">
        <v>0</v>
      </c>
      <c r="W23" s="29">
        <v>4.2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352.2</v>
      </c>
      <c r="Q24" s="29">
        <v>15.9</v>
      </c>
      <c r="R24" s="29">
        <v>181169.00000000003</v>
      </c>
      <c r="S24" s="29">
        <v>11295.899999999998</v>
      </c>
      <c r="T24" s="29">
        <v>3818.6</v>
      </c>
      <c r="U24" s="29">
        <v>180263.8</v>
      </c>
      <c r="V24" s="29">
        <v>0</v>
      </c>
      <c r="W24" s="29">
        <v>905.19999999999993</v>
      </c>
      <c r="X24" s="29">
        <v>3818.6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142.6</v>
      </c>
      <c r="Q25" s="29">
        <v>2.1</v>
      </c>
      <c r="R25" s="29">
        <v>74612.499999999985</v>
      </c>
      <c r="S25" s="29">
        <v>4028.2</v>
      </c>
      <c r="T25" s="29">
        <v>455.7</v>
      </c>
      <c r="U25" s="29">
        <v>74026.2</v>
      </c>
      <c r="V25" s="29">
        <v>0</v>
      </c>
      <c r="W25" s="29">
        <v>586.29999999999995</v>
      </c>
      <c r="X25" s="29">
        <v>455.7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27.2</v>
      </c>
      <c r="Q26" s="29">
        <v>9.3000000000000007</v>
      </c>
      <c r="R26" s="29">
        <v>13433.8</v>
      </c>
      <c r="S26" s="29">
        <v>1133.5999999999999</v>
      </c>
      <c r="T26" s="29">
        <v>1799.6</v>
      </c>
      <c r="U26" s="29">
        <v>13433.8</v>
      </c>
      <c r="V26" s="29">
        <v>0</v>
      </c>
      <c r="W26" s="29">
        <v>0</v>
      </c>
      <c r="X26" s="29">
        <v>1799.6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99.9</v>
      </c>
      <c r="Q27" s="29">
        <v>0.6</v>
      </c>
      <c r="R27" s="29">
        <v>26417.300000000003</v>
      </c>
      <c r="S27" s="29">
        <v>623.09999999999991</v>
      </c>
      <c r="T27" s="29">
        <v>119.8</v>
      </c>
      <c r="U27" s="29">
        <v>26361.700000000004</v>
      </c>
      <c r="V27" s="29">
        <v>0</v>
      </c>
      <c r="W27" s="29">
        <v>55.6</v>
      </c>
      <c r="X27" s="29">
        <v>119.8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208.6</v>
      </c>
      <c r="Q28" s="29">
        <v>8.9999999999999982</v>
      </c>
      <c r="R28" s="29">
        <v>57861.700000000004</v>
      </c>
      <c r="S28" s="29">
        <v>3223.8999999999996</v>
      </c>
      <c r="T28" s="29">
        <v>2109.1</v>
      </c>
      <c r="U28" s="29">
        <v>57833.1</v>
      </c>
      <c r="V28" s="29">
        <v>0</v>
      </c>
      <c r="W28" s="29">
        <v>28.6</v>
      </c>
      <c r="X28" s="29">
        <v>2109.1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177.59999999999997</v>
      </c>
      <c r="Q29" s="29">
        <v>3.6</v>
      </c>
      <c r="R29" s="29">
        <v>90927.900000000009</v>
      </c>
      <c r="S29" s="29">
        <v>5877.7</v>
      </c>
      <c r="T29" s="29">
        <v>1342.1000000000001</v>
      </c>
      <c r="U29" s="29">
        <v>90609</v>
      </c>
      <c r="V29" s="29">
        <v>0</v>
      </c>
      <c r="W29" s="29">
        <v>318.89999999999998</v>
      </c>
      <c r="X29" s="29">
        <v>1342.1000000000001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132.19999999999999</v>
      </c>
      <c r="Q30" s="29">
        <v>0.2</v>
      </c>
      <c r="R30" s="29">
        <v>63566.9</v>
      </c>
      <c r="S30" s="29">
        <v>1002.8</v>
      </c>
      <c r="T30" s="29">
        <v>68.400000000000006</v>
      </c>
      <c r="U30" s="29">
        <v>63431.3</v>
      </c>
      <c r="V30" s="29">
        <v>0</v>
      </c>
      <c r="W30" s="29">
        <v>135.6</v>
      </c>
      <c r="X30" s="29">
        <v>68.400000000000006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Елховский'!P21+'м.р. Кошкинский'!P21+'м.р. Красноярский'!P21</f>
        <v>1994.9</v>
      </c>
      <c r="Q21" s="9">
        <f>'м.р. Елховский'!Q21+'м.р. Кошкинский'!Q21+'м.р. Красноярский'!Q21</f>
        <v>130.30000000000001</v>
      </c>
      <c r="R21" s="9">
        <f>'м.р. Елховский'!R21+'м.р. Кошкинский'!R21+'м.р. Красноярский'!R21</f>
        <v>953454.3</v>
      </c>
      <c r="S21" s="9">
        <f>'м.р. Елховский'!S21+'м.р. Кошкинский'!S21+'м.р. Красноярский'!S21</f>
        <v>43094</v>
      </c>
      <c r="T21" s="9">
        <f>'м.р. Елховский'!T21+'м.р. Кошкинский'!T21+'м.р. Красноярский'!T21</f>
        <v>37673.200000000004</v>
      </c>
      <c r="U21" s="9">
        <f>'м.р. Елховский'!U21+'м.р. Кошкинский'!U21+'м.р. Красноярский'!U21</f>
        <v>951153.40000000014</v>
      </c>
      <c r="V21" s="9">
        <f>'м.р. Елховский'!V21+'м.р. Кошкинский'!V21+'м.р. Красноярский'!V21</f>
        <v>0</v>
      </c>
      <c r="W21" s="9">
        <f>'м.р. Елховский'!W21+'м.р. Кошкинский'!W21+'м.р. Красноярский'!W21</f>
        <v>2300.8999999999996</v>
      </c>
      <c r="X21" s="9">
        <f>'м.р. Елховский'!X21+'м.р. Кошкинский'!X21+'м.р. Красноярский'!X21</f>
        <v>37532.300000000003</v>
      </c>
      <c r="Y21" s="9">
        <f>'м.р. Елховский'!Y21+'м.р. Кошкинский'!Y21+'м.р. Красноярский'!Y21</f>
        <v>0</v>
      </c>
      <c r="Z21" s="9">
        <f>'м.р. Елховский'!Z21+'м.р. Кошкинский'!Z21+'м.р. Красноярский'!Z21</f>
        <v>140.9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Елховский'!P22+'м.р. Кошкинский'!P22+'м.р. Красноярский'!P22</f>
        <v>103.2</v>
      </c>
      <c r="Q22" s="9">
        <f>'м.р. Елховский'!Q22+'м.р. Кошкинский'!Q22+'м.р. Красноярский'!Q22</f>
        <v>5.0999999999999996</v>
      </c>
      <c r="R22" s="9">
        <f>'м.р. Елховский'!R22+'м.р. Кошкинский'!R22+'м.р. Красноярский'!R22</f>
        <v>72185.2</v>
      </c>
      <c r="S22" s="9">
        <f>'м.р. Елховский'!S22+'м.р. Кошкинский'!S22+'м.р. Красноярский'!S22</f>
        <v>4934.3</v>
      </c>
      <c r="T22" s="9">
        <f>'м.р. Елховский'!T22+'м.р. Кошкинский'!T22+'м.р. Красноярский'!T22</f>
        <v>3739.2999999999997</v>
      </c>
      <c r="U22" s="9">
        <f>'м.р. Елховский'!U22+'м.р. Кошкинский'!U22+'м.р. Красноярский'!U22</f>
        <v>71954.5</v>
      </c>
      <c r="V22" s="9">
        <f>'м.р. Елховский'!V22+'м.р. Кошкинский'!V22+'м.р. Красноярский'!V22</f>
        <v>0</v>
      </c>
      <c r="W22" s="9">
        <f>'м.р. Елховский'!W22+'м.р. Кошкинский'!W22+'м.р. Красноярский'!W22</f>
        <v>230.7</v>
      </c>
      <c r="X22" s="9">
        <f>'м.р. Елховский'!X22+'м.р. Кошкинский'!X22+'м.р. Красноярский'!X22</f>
        <v>3739.2999999999997</v>
      </c>
      <c r="Y22" s="9">
        <f>'м.р. Елховский'!Y22+'м.р. Кошкинский'!Y22+'м.р. Красноярский'!Y22</f>
        <v>0</v>
      </c>
      <c r="Z22" s="9">
        <f>'м.р. Елховский'!Z22+'м.р. Кошкинский'!Z22+'м.р. Красноярский'!Z22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Елховский'!P23+'м.р. Кошкинский'!P23+'м.р. Красноярский'!P23</f>
        <v>59.599999999999994</v>
      </c>
      <c r="Q23" s="9">
        <f>'м.р. Елховский'!Q23+'м.р. Кошкинский'!Q23+'м.р. Красноярский'!Q23</f>
        <v>0</v>
      </c>
      <c r="R23" s="9">
        <f>'м.р. Елховский'!R23+'м.р. Кошкинский'!R23+'м.р. Красноярский'!R23</f>
        <v>47531.200000000004</v>
      </c>
      <c r="S23" s="9">
        <f>'м.р. Елховский'!S23+'м.р. Кошкинский'!S23+'м.р. Красноярский'!S23</f>
        <v>3987.7</v>
      </c>
      <c r="T23" s="9">
        <f>'м.р. Елховский'!T23+'м.р. Кошкинский'!T23+'м.р. Красноярский'!T23</f>
        <v>0</v>
      </c>
      <c r="U23" s="9">
        <f>'м.р. Елховский'!U23+'м.р. Кошкинский'!U23+'м.р. Красноярский'!U23</f>
        <v>47531.200000000004</v>
      </c>
      <c r="V23" s="9">
        <f>'м.р. Елховский'!V23+'м.р. Кошкинский'!V23+'м.р. Красноярский'!V23</f>
        <v>0</v>
      </c>
      <c r="W23" s="9">
        <f>'м.р. Елховский'!W23+'м.р. Кошкинский'!W23+'м.р. Красноярский'!W23</f>
        <v>0</v>
      </c>
      <c r="X23" s="9">
        <f>'м.р. Елховский'!X23+'м.р. Кошкинский'!X23+'м.р. Красноярский'!X23</f>
        <v>0</v>
      </c>
      <c r="Y23" s="9">
        <f>'м.р. Елховский'!Y23+'м.р. Кошкинский'!Y23+'м.р. Красноярский'!Y23</f>
        <v>0</v>
      </c>
      <c r="Z23" s="9">
        <f>'м.р. Елховский'!Z23+'м.р. Кошкинский'!Z23+'м.р. Красноярский'!Z23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Елховский'!P24+'м.р. Кошкинский'!P24+'м.р. Красноярский'!P24</f>
        <v>1083.3000000000002</v>
      </c>
      <c r="Q24" s="9">
        <f>'м.р. Елховский'!Q24+'м.р. Кошкинский'!Q24+'м.р. Красноярский'!Q24</f>
        <v>71.400000000000006</v>
      </c>
      <c r="R24" s="9">
        <f>'м.р. Елховский'!R24+'м.р. Кошкинский'!R24+'м.р. Красноярский'!R24</f>
        <v>657907.60000000009</v>
      </c>
      <c r="S24" s="9">
        <f>'м.р. Елховский'!S24+'м.р. Кошкинский'!S24+'м.р. Красноярский'!S24</f>
        <v>29670.9</v>
      </c>
      <c r="T24" s="9">
        <f>'м.р. Елховский'!T24+'м.р. Кошкинский'!T24+'м.р. Красноярский'!T24</f>
        <v>19021.900000000001</v>
      </c>
      <c r="U24" s="9">
        <f>'м.р. Елховский'!U24+'м.р. Кошкинский'!U24+'м.р. Красноярский'!U24</f>
        <v>657290.5</v>
      </c>
      <c r="V24" s="9">
        <f>'м.р. Елховский'!V24+'м.р. Кошкинский'!V24+'м.р. Красноярский'!V24</f>
        <v>0</v>
      </c>
      <c r="W24" s="9">
        <f>'м.р. Елховский'!W24+'м.р. Кошкинский'!W24+'м.р. Красноярский'!W24</f>
        <v>617.1</v>
      </c>
      <c r="X24" s="9">
        <f>'м.р. Елховский'!X24+'м.р. Кошкинский'!X24+'м.р. Красноярский'!X24</f>
        <v>19021.900000000001</v>
      </c>
      <c r="Y24" s="9">
        <f>'м.р. Елховский'!Y24+'м.р. Кошкинский'!Y24+'м.р. Красноярский'!Y24</f>
        <v>0</v>
      </c>
      <c r="Z24" s="9">
        <f>'м.р. Елховский'!Z24+'м.р. Кошкинский'!Z24+'м.р. Красноярский'!Z24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Елховский'!P25+'м.р. Кошкинский'!P25+'м.р. Красноярский'!P25</f>
        <v>701.40000000000009</v>
      </c>
      <c r="Q25" s="9">
        <f>'м.р. Елховский'!Q25+'м.р. Кошкинский'!Q25+'м.р. Красноярский'!Q25</f>
        <v>19.8</v>
      </c>
      <c r="R25" s="9">
        <f>'м.р. Елховский'!R25+'м.р. Кошкинский'!R25+'м.р. Красноярский'!R25</f>
        <v>446435.39999999997</v>
      </c>
      <c r="S25" s="9">
        <f>'м.р. Елховский'!S25+'м.р. Кошкинский'!S25+'м.р. Красноярский'!S25</f>
        <v>16652.3</v>
      </c>
      <c r="T25" s="9">
        <f>'м.р. Елховский'!T25+'м.р. Кошкинский'!T25+'м.р. Красноярский'!T25</f>
        <v>6459.4</v>
      </c>
      <c r="U25" s="9">
        <f>'м.р. Елховский'!U25+'м.р. Кошкинский'!U25+'м.р. Красноярский'!U25</f>
        <v>446218.39999999997</v>
      </c>
      <c r="V25" s="9">
        <f>'м.р. Елховский'!V25+'м.р. Кошкинский'!V25+'м.р. Красноярский'!V25</f>
        <v>0</v>
      </c>
      <c r="W25" s="9">
        <f>'м.р. Елховский'!W25+'м.р. Кошкинский'!W25+'м.р. Красноярский'!W25</f>
        <v>217</v>
      </c>
      <c r="X25" s="9">
        <f>'м.р. Елховский'!X25+'м.р. Кошкинский'!X25+'м.р. Красноярский'!X25</f>
        <v>6459.4</v>
      </c>
      <c r="Y25" s="9">
        <f>'м.р. Елховский'!Y25+'м.р. Кошкинский'!Y25+'м.р. Красноярский'!Y25</f>
        <v>0</v>
      </c>
      <c r="Z25" s="9">
        <f>'м.р. Елховский'!Z25+'м.р. Кошкинский'!Z25+'м.р. Красноярский'!Z25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Елховский'!P26+'м.р. Кошкинский'!P26+'м.р. Красноярский'!P26</f>
        <v>81.7</v>
      </c>
      <c r="Q26" s="9">
        <f>'м.р. Елховский'!Q26+'м.р. Кошкинский'!Q26+'м.р. Красноярский'!Q26</f>
        <v>42</v>
      </c>
      <c r="R26" s="9">
        <f>'м.р. Елховский'!R26+'м.р. Кошкинский'!R26+'м.р. Красноярский'!R26</f>
        <v>48544.4</v>
      </c>
      <c r="S26" s="9">
        <f>'м.р. Елховский'!S26+'м.р. Кошкинский'!S26+'м.р. Красноярский'!S26</f>
        <v>4580.8</v>
      </c>
      <c r="T26" s="9">
        <f>'м.р. Елховский'!T26+'м.р. Кошкинский'!T26+'м.р. Красноярский'!T26</f>
        <v>9729.1999999999989</v>
      </c>
      <c r="U26" s="9">
        <f>'м.р. Елховский'!U26+'м.р. Кошкинский'!U26+'м.р. Красноярский'!U26</f>
        <v>48144.3</v>
      </c>
      <c r="V26" s="9">
        <f>'м.р. Елховский'!V26+'м.р. Кошкинский'!V26+'м.р. Красноярский'!V26</f>
        <v>0</v>
      </c>
      <c r="W26" s="9">
        <f>'м.р. Елховский'!W26+'м.р. Кошкинский'!W26+'м.р. Красноярский'!W26</f>
        <v>400.1</v>
      </c>
      <c r="X26" s="9">
        <f>'м.р. Елховский'!X26+'м.р. Кошкинский'!X26+'м.р. Красноярский'!X26</f>
        <v>9729.1999999999989</v>
      </c>
      <c r="Y26" s="9">
        <f>'м.р. Елховский'!Y26+'м.р. Кошкинский'!Y26+'м.р. Красноярский'!Y26</f>
        <v>0</v>
      </c>
      <c r="Z26" s="9">
        <f>'м.р. Елховский'!Z26+'м.р. Кошкинский'!Z26+'м.р. Красноярский'!Z26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Елховский'!P27+'м.р. Кошкинский'!P27+'м.р. Красноярский'!P27</f>
        <v>237.89999999999998</v>
      </c>
      <c r="Q27" s="9">
        <f>'м.р. Елховский'!Q27+'м.р. Кошкинский'!Q27+'м.р. Красноярский'!Q27</f>
        <v>5.3</v>
      </c>
      <c r="R27" s="9">
        <f>'м.р. Елховский'!R27+'м.р. Кошкинский'!R27+'м.р. Красноярский'!R27</f>
        <v>64260.600000000006</v>
      </c>
      <c r="S27" s="9">
        <f>'м.р. Елховский'!S27+'м.р. Кошкинский'!S27+'м.р. Красноярский'!S27</f>
        <v>1868.3</v>
      </c>
      <c r="T27" s="9">
        <f>'м.р. Елховский'!T27+'м.р. Кошкинский'!T27+'м.р. Красноярский'!T27</f>
        <v>1384.5</v>
      </c>
      <c r="U27" s="9">
        <f>'м.р. Елховский'!U27+'м.р. Кошкинский'!U27+'м.р. Красноярский'!U27</f>
        <v>64260.600000000006</v>
      </c>
      <c r="V27" s="9">
        <f>'м.р. Елховский'!V27+'м.р. Кошкинский'!V27+'м.р. Красноярский'!V27</f>
        <v>0</v>
      </c>
      <c r="W27" s="9">
        <f>'м.р. Елховский'!W27+'м.р. Кошкинский'!W27+'м.р. Красноярский'!W27</f>
        <v>0</v>
      </c>
      <c r="X27" s="9">
        <f>'м.р. Елховский'!X27+'м.р. Кошкинский'!X27+'м.р. Красноярский'!X27</f>
        <v>1384.5</v>
      </c>
      <c r="Y27" s="9">
        <f>'м.р. Елховский'!Y27+'м.р. Кошкинский'!Y27+'м.р. Красноярский'!Y27</f>
        <v>0</v>
      </c>
      <c r="Z27" s="9">
        <f>'м.р. Елховский'!Z27+'м.р. Кошкинский'!Z27+'м.р. Красноярский'!Z27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Елховский'!P28+'м.р. Кошкинский'!P28+'м.р. Красноярский'!P28</f>
        <v>570.5</v>
      </c>
      <c r="Q28" s="9">
        <f>'м.р. Елховский'!Q28+'м.р. Кошкинский'!Q28+'м.р. Красноярский'!Q28</f>
        <v>48.5</v>
      </c>
      <c r="R28" s="9">
        <f>'м.р. Елховский'!R28+'м.р. Кошкинский'!R28+'м.р. Красноярский'!R28</f>
        <v>159100.9</v>
      </c>
      <c r="S28" s="9">
        <f>'м.р. Елховский'!S28+'м.р. Кошкинский'!S28+'м.р. Красноярский'!S28</f>
        <v>6620.5</v>
      </c>
      <c r="T28" s="9">
        <f>'м.р. Елховский'!T28+'м.р. Кошкинский'!T28+'м.р. Красноярский'!T28</f>
        <v>13527.5</v>
      </c>
      <c r="U28" s="9">
        <f>'м.р. Елховский'!U28+'м.р. Кошкинский'!U28+'м.р. Красноярский'!U28</f>
        <v>157647.79999999999</v>
      </c>
      <c r="V28" s="9">
        <f>'м.р. Елховский'!V28+'м.р. Кошкинский'!V28+'м.р. Красноярский'!V28</f>
        <v>0</v>
      </c>
      <c r="W28" s="9">
        <f>'м.р. Елховский'!W28+'м.р. Кошкинский'!W28+'м.р. Красноярский'!W28</f>
        <v>1453.1</v>
      </c>
      <c r="X28" s="9">
        <f>'м.р. Елховский'!X28+'м.р. Кошкинский'!X28+'м.р. Красноярский'!X28</f>
        <v>13386.600000000002</v>
      </c>
      <c r="Y28" s="9">
        <f>'м.р. Елховский'!Y28+'м.р. Кошкинский'!Y28+'м.р. Красноярский'!Y28</f>
        <v>0</v>
      </c>
      <c r="Z28" s="9">
        <f>'м.р. Елховский'!Z28+'м.р. Кошкинский'!Z28+'м.р. Красноярский'!Z28</f>
        <v>140.9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Елховский'!P29+'м.р. Кошкинский'!P29+'м.р. Красноярский'!P29</f>
        <v>276.8</v>
      </c>
      <c r="Q29" s="9">
        <f>'м.р. Елховский'!Q29+'м.р. Кошкинский'!Q29+'м.р. Красноярский'!Q29</f>
        <v>6.9</v>
      </c>
      <c r="R29" s="9">
        <f>'м.р. Елховский'!R29+'м.р. Кошкинский'!R29+'м.р. Красноярский'!R29</f>
        <v>153483</v>
      </c>
      <c r="S29" s="9">
        <f>'м.р. Елховский'!S29+'м.р. Кошкинский'!S29+'м.р. Красноярский'!S29</f>
        <v>7623.5999999999995</v>
      </c>
      <c r="T29" s="9">
        <f>'м.р. Елховский'!T29+'м.р. Кошкинский'!T29+'м.р. Красноярский'!T29</f>
        <v>2216.4</v>
      </c>
      <c r="U29" s="9">
        <f>'м.р. Елховский'!U29+'м.р. Кошкинский'!U29+'м.р. Красноярский'!U29</f>
        <v>153483</v>
      </c>
      <c r="V29" s="9">
        <f>'м.р. Елховский'!V29+'м.р. Кошкинский'!V29+'м.р. Красноярский'!V29</f>
        <v>0</v>
      </c>
      <c r="W29" s="9">
        <f>'м.р. Елховский'!W29+'м.р. Кошкинский'!W29+'м.р. Красноярский'!W29</f>
        <v>0</v>
      </c>
      <c r="X29" s="9">
        <f>'м.р. Елховский'!X29+'м.р. Кошкинский'!X29+'м.р. Красноярский'!X29</f>
        <v>2216.4</v>
      </c>
      <c r="Y29" s="9">
        <f>'м.р. Елховский'!Y29+'м.р. Кошкинский'!Y29+'м.р. Красноярский'!Y29</f>
        <v>0</v>
      </c>
      <c r="Z29" s="9">
        <f>'м.р. Елховский'!Z29+'м.р. Кошкинский'!Z29+'м.р. Красноярский'!Z29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Елховский'!P30+'м.р. Кошкинский'!P30+'м.р. Красноярский'!P30</f>
        <v>244.89999999999998</v>
      </c>
      <c r="Q30" s="9">
        <f>'м.р. Елховский'!Q30+'м.р. Кошкинский'!Q30+'м.р. Красноярский'!Q30</f>
        <v>1.5</v>
      </c>
      <c r="R30" s="9">
        <f>'м.р. Елховский'!R30+'м.р. Кошкинский'!R30+'м.р. Красноярский'!R30</f>
        <v>137130</v>
      </c>
      <c r="S30" s="9">
        <f>'м.р. Елховский'!S30+'м.р. Кошкинский'!S30+'м.р. Красноярский'!S30</f>
        <v>6838.5</v>
      </c>
      <c r="T30" s="9">
        <f>'м.р. Елховский'!T30+'м.р. Кошкинский'!T30+'м.р. Красноярский'!T30</f>
        <v>519.6</v>
      </c>
      <c r="U30" s="9">
        <f>'м.р. Елховский'!U30+'м.р. Кошкинский'!U30+'м.р. Красноярский'!U30</f>
        <v>137130</v>
      </c>
      <c r="V30" s="9">
        <f>'м.р. Елховский'!V30+'м.р. Кошкинский'!V30+'м.р. Красноярский'!V30</f>
        <v>0</v>
      </c>
      <c r="W30" s="9">
        <f>'м.р. Елховский'!W30+'м.р. Кошкинский'!W30+'м.р. Красноярский'!W30</f>
        <v>0</v>
      </c>
      <c r="X30" s="9">
        <f>'м.р. Елховский'!X30+'м.р. Кошкинский'!X30+'м.р. Красноярский'!X30</f>
        <v>519.6</v>
      </c>
      <c r="Y30" s="9">
        <f>'м.р. Елховский'!Y30+'м.р. Кошкинский'!Y30+'м.р. Красноярский'!Y30</f>
        <v>0</v>
      </c>
      <c r="Z30" s="9">
        <f>'м.р. Елховский'!Z30+'м.р. Кошкинский'!Z30+'м.р. Красноярский'!Z30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Елховский'!P31+'м.р. Кошкинский'!P31+'м.р. Красноярский'!P31</f>
        <v>39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5" sqref="A35:Z35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213.6</v>
      </c>
      <c r="Q21" s="30">
        <f>Q22+Q24+Q27+Q28</f>
        <v>12.2</v>
      </c>
      <c r="R21" s="30">
        <f>U21+V21+W21</f>
        <v>95590</v>
      </c>
      <c r="S21" s="30">
        <f>S22+S24+S27+S28</f>
        <v>2888</v>
      </c>
      <c r="T21" s="30">
        <f>X21+Y21+Z21</f>
        <v>3542.7999999999997</v>
      </c>
      <c r="U21" s="30">
        <f t="shared" ref="U21:Z21" si="0">U22+U24+U27+U28</f>
        <v>95590</v>
      </c>
      <c r="V21" s="30">
        <f t="shared" si="0"/>
        <v>0</v>
      </c>
      <c r="W21" s="30">
        <f t="shared" si="0"/>
        <v>0</v>
      </c>
      <c r="X21" s="30">
        <f t="shared" si="0"/>
        <v>3542.7999999999997</v>
      </c>
      <c r="Y21" s="30">
        <f t="shared" si="0"/>
        <v>0</v>
      </c>
      <c r="Z21" s="30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12.8</v>
      </c>
      <c r="Q22" s="31">
        <v>1</v>
      </c>
      <c r="R22" s="31">
        <v>8610.9</v>
      </c>
      <c r="S22" s="31">
        <v>591.79999999999995</v>
      </c>
      <c r="T22" s="31">
        <v>468.8</v>
      </c>
      <c r="U22" s="31">
        <v>8610.9</v>
      </c>
      <c r="V22" s="31"/>
      <c r="W22" s="31"/>
      <c r="X22" s="31">
        <v>468.8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7.8</v>
      </c>
      <c r="Q23" s="31"/>
      <c r="R23" s="31">
        <v>5342.9</v>
      </c>
      <c r="S23" s="31">
        <v>591.79999999999995</v>
      </c>
      <c r="T23" s="31"/>
      <c r="U23" s="31">
        <v>5342.9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114.1</v>
      </c>
      <c r="Q24" s="31">
        <v>7.7</v>
      </c>
      <c r="R24" s="31">
        <v>65766</v>
      </c>
      <c r="S24" s="31">
        <v>2296.1999999999998</v>
      </c>
      <c r="T24" s="31">
        <v>2001.8</v>
      </c>
      <c r="U24" s="31">
        <v>65766</v>
      </c>
      <c r="V24" s="31"/>
      <c r="W24" s="31"/>
      <c r="X24" s="31">
        <v>2001.8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87.1</v>
      </c>
      <c r="Q25" s="31">
        <v>1.1000000000000001</v>
      </c>
      <c r="R25" s="31">
        <v>51163.6</v>
      </c>
      <c r="S25" s="31">
        <v>583.6</v>
      </c>
      <c r="T25" s="31">
        <v>412.2</v>
      </c>
      <c r="U25" s="31">
        <v>51163.6</v>
      </c>
      <c r="V25" s="31"/>
      <c r="W25" s="31"/>
      <c r="X25" s="31">
        <v>412.2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5.5</v>
      </c>
      <c r="Q26" s="31">
        <v>4.9000000000000004</v>
      </c>
      <c r="R26" s="31">
        <v>3932.8</v>
      </c>
      <c r="S26" s="31">
        <v>1678.4</v>
      </c>
      <c r="T26" s="31">
        <v>1151.5999999999999</v>
      </c>
      <c r="U26" s="31">
        <v>3932.8</v>
      </c>
      <c r="V26" s="31"/>
      <c r="W26" s="31"/>
      <c r="X26" s="31">
        <v>1151.5999999999999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23.8</v>
      </c>
      <c r="Q27" s="31">
        <v>0.5</v>
      </c>
      <c r="R27" s="31">
        <v>7727.5</v>
      </c>
      <c r="S27" s="31"/>
      <c r="T27" s="31">
        <v>103.1</v>
      </c>
      <c r="U27" s="31">
        <v>7727.5</v>
      </c>
      <c r="V27" s="31"/>
      <c r="W27" s="31"/>
      <c r="X27" s="31">
        <v>103.1</v>
      </c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62.9</v>
      </c>
      <c r="Q28" s="31">
        <v>3</v>
      </c>
      <c r="R28" s="31">
        <v>13485.6</v>
      </c>
      <c r="S28" s="31"/>
      <c r="T28" s="31">
        <v>969.1</v>
      </c>
      <c r="U28" s="31">
        <v>13485.6</v>
      </c>
      <c r="V28" s="31"/>
      <c r="W28" s="31"/>
      <c r="X28" s="31">
        <v>969.1</v>
      </c>
      <c r="Y28" s="31"/>
      <c r="Z28" s="31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19.5</v>
      </c>
      <c r="Q29" s="31">
        <v>0.7</v>
      </c>
      <c r="R29" s="31">
        <v>10191.9</v>
      </c>
      <c r="S29" s="31">
        <v>28.2</v>
      </c>
      <c r="T29" s="31">
        <v>177.2</v>
      </c>
      <c r="U29" s="31">
        <v>10191.9</v>
      </c>
      <c r="V29" s="31"/>
      <c r="W29" s="31"/>
      <c r="X29" s="31">
        <v>177.2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17.5</v>
      </c>
      <c r="Q30" s="31"/>
      <c r="R30" s="31">
        <v>9231.9</v>
      </c>
      <c r="S30" s="31">
        <v>28.2</v>
      </c>
      <c r="T30" s="31"/>
      <c r="U30" s="31">
        <v>9231.9</v>
      </c>
      <c r="V30" s="31"/>
      <c r="W30" s="31"/>
      <c r="X30" s="31"/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6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530.5</v>
      </c>
      <c r="Q21" s="30">
        <f>Q22+Q24+Q27+Q28</f>
        <v>45</v>
      </c>
      <c r="R21" s="30">
        <f>U21+V21+W21</f>
        <v>235387.60000000003</v>
      </c>
      <c r="S21" s="30">
        <f>S22+S24+S27+S28</f>
        <v>2073.6</v>
      </c>
      <c r="T21" s="30">
        <f>X21+Y21+Z21</f>
        <v>10284.700000000001</v>
      </c>
      <c r="U21" s="30">
        <f t="shared" ref="U21:Z21" si="0">U22+U24+U27+U28</f>
        <v>235170.60000000003</v>
      </c>
      <c r="V21" s="30">
        <f t="shared" si="0"/>
        <v>0</v>
      </c>
      <c r="W21" s="30">
        <f t="shared" si="0"/>
        <v>217</v>
      </c>
      <c r="X21" s="30">
        <f t="shared" si="0"/>
        <v>10284.700000000001</v>
      </c>
      <c r="Y21" s="30">
        <f t="shared" si="0"/>
        <v>0</v>
      </c>
      <c r="Z21" s="30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34.700000000000003</v>
      </c>
      <c r="Q22" s="31">
        <v>0.8</v>
      </c>
      <c r="R22" s="31">
        <v>16638.099999999999</v>
      </c>
      <c r="S22" s="31">
        <v>519</v>
      </c>
      <c r="T22" s="31">
        <v>415.3</v>
      </c>
      <c r="U22" s="31">
        <v>16638.099999999999</v>
      </c>
      <c r="V22" s="31"/>
      <c r="W22" s="31"/>
      <c r="X22" s="31">
        <v>415.3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16</v>
      </c>
      <c r="Q23" s="31"/>
      <c r="R23" s="31">
        <v>8874.5</v>
      </c>
      <c r="S23" s="31">
        <v>477</v>
      </c>
      <c r="T23" s="31"/>
      <c r="U23" s="31">
        <v>8874.5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279.10000000000002</v>
      </c>
      <c r="Q24" s="31">
        <v>30.2</v>
      </c>
      <c r="R24" s="31">
        <v>161446.20000000001</v>
      </c>
      <c r="S24" s="31">
        <v>753.5</v>
      </c>
      <c r="T24" s="31">
        <v>6652.1</v>
      </c>
      <c r="U24" s="31">
        <v>161229.20000000001</v>
      </c>
      <c r="V24" s="31"/>
      <c r="W24" s="31">
        <v>217</v>
      </c>
      <c r="X24" s="31">
        <v>6652.1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190</v>
      </c>
      <c r="Q25" s="31">
        <v>7.2</v>
      </c>
      <c r="R25" s="31">
        <v>112640.2</v>
      </c>
      <c r="S25" s="31">
        <v>753.5</v>
      </c>
      <c r="T25" s="31">
        <v>1917.6</v>
      </c>
      <c r="U25" s="31">
        <v>112423.2</v>
      </c>
      <c r="V25" s="31"/>
      <c r="W25" s="31">
        <v>217</v>
      </c>
      <c r="X25" s="31">
        <v>1917.6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24.6</v>
      </c>
      <c r="Q26" s="31">
        <v>17</v>
      </c>
      <c r="R26" s="31">
        <v>13404.6</v>
      </c>
      <c r="S26" s="31"/>
      <c r="T26" s="31">
        <v>3340.2</v>
      </c>
      <c r="U26" s="31">
        <v>13404.6</v>
      </c>
      <c r="V26" s="31"/>
      <c r="W26" s="31"/>
      <c r="X26" s="31">
        <v>3340.2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67.099999999999994</v>
      </c>
      <c r="Q27" s="31"/>
      <c r="R27" s="31">
        <v>14988.2</v>
      </c>
      <c r="S27" s="31"/>
      <c r="T27" s="31"/>
      <c r="U27" s="31">
        <v>14988.2</v>
      </c>
      <c r="V27" s="31"/>
      <c r="W27" s="31"/>
      <c r="X27" s="31"/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149.6</v>
      </c>
      <c r="Q28" s="31">
        <v>14</v>
      </c>
      <c r="R28" s="31">
        <v>42315.1</v>
      </c>
      <c r="S28" s="31">
        <v>801.1</v>
      </c>
      <c r="T28" s="31">
        <v>3217.3</v>
      </c>
      <c r="U28" s="31">
        <v>42315.1</v>
      </c>
      <c r="V28" s="31"/>
      <c r="W28" s="31"/>
      <c r="X28" s="31">
        <v>3217.3</v>
      </c>
      <c r="Y28" s="31"/>
      <c r="Z28" s="31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56.9</v>
      </c>
      <c r="Q29" s="31">
        <v>4.5999999999999996</v>
      </c>
      <c r="R29" s="31">
        <v>32869.199999999997</v>
      </c>
      <c r="S29" s="31"/>
      <c r="T29" s="31">
        <v>1115.5</v>
      </c>
      <c r="U29" s="31">
        <v>32869.199999999997</v>
      </c>
      <c r="V29" s="31"/>
      <c r="W29" s="31"/>
      <c r="X29" s="31">
        <v>1115.5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49.8</v>
      </c>
      <c r="Q30" s="31">
        <v>0.6</v>
      </c>
      <c r="R30" s="31">
        <v>28916.7</v>
      </c>
      <c r="S30" s="31"/>
      <c r="T30" s="31">
        <v>124.4</v>
      </c>
      <c r="U30" s="31">
        <v>28916.7</v>
      </c>
      <c r="V30" s="31"/>
      <c r="W30" s="31"/>
      <c r="X30" s="31">
        <v>124.4</v>
      </c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14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30">
        <f>P22+P24+P27+P28</f>
        <v>1250.8000000000002</v>
      </c>
      <c r="Q21" s="30">
        <f>Q22+Q24+Q27+Q28</f>
        <v>73.099999999999994</v>
      </c>
      <c r="R21" s="30">
        <f>U21+V21+W21</f>
        <v>622476.70000000007</v>
      </c>
      <c r="S21" s="30">
        <f>S22+S24+S27+S28</f>
        <v>38132.400000000001</v>
      </c>
      <c r="T21" s="30">
        <f>X21+Y21+Z21</f>
        <v>23845.700000000004</v>
      </c>
      <c r="U21" s="30">
        <f t="shared" ref="U21:Z21" si="0">U22+U24+U27+U28</f>
        <v>620392.80000000005</v>
      </c>
      <c r="V21" s="30">
        <f t="shared" si="0"/>
        <v>0</v>
      </c>
      <c r="W21" s="30">
        <f t="shared" si="0"/>
        <v>2083.8999999999996</v>
      </c>
      <c r="X21" s="30">
        <f t="shared" si="0"/>
        <v>23704.800000000003</v>
      </c>
      <c r="Y21" s="30">
        <f t="shared" si="0"/>
        <v>0</v>
      </c>
      <c r="Z21" s="30">
        <f t="shared" si="0"/>
        <v>140.9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31">
        <v>55.7</v>
      </c>
      <c r="Q22" s="31">
        <v>3.3</v>
      </c>
      <c r="R22" s="31">
        <v>46936.2</v>
      </c>
      <c r="S22" s="31">
        <v>3823.5</v>
      </c>
      <c r="T22" s="31">
        <v>2855.2</v>
      </c>
      <c r="U22" s="31">
        <v>46705.5</v>
      </c>
      <c r="V22" s="31"/>
      <c r="W22" s="31">
        <v>230.7</v>
      </c>
      <c r="X22" s="31">
        <v>2855.2</v>
      </c>
      <c r="Y22" s="31"/>
      <c r="Z22" s="31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35.799999999999997</v>
      </c>
      <c r="Q23" s="31"/>
      <c r="R23" s="31">
        <v>33313.800000000003</v>
      </c>
      <c r="S23" s="31">
        <v>2918.9</v>
      </c>
      <c r="T23" s="31"/>
      <c r="U23" s="31">
        <v>33313.800000000003</v>
      </c>
      <c r="V23" s="31"/>
      <c r="W23" s="31"/>
      <c r="X23" s="31"/>
      <c r="Y23" s="31"/>
      <c r="Z23" s="31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31">
        <v>690.1</v>
      </c>
      <c r="Q24" s="31">
        <v>33.5</v>
      </c>
      <c r="R24" s="31">
        <v>430695.4</v>
      </c>
      <c r="S24" s="31">
        <v>26621.200000000001</v>
      </c>
      <c r="T24" s="31">
        <v>10368</v>
      </c>
      <c r="U24" s="31">
        <v>430295.3</v>
      </c>
      <c r="V24" s="31"/>
      <c r="W24" s="31">
        <v>400.1</v>
      </c>
      <c r="X24" s="31">
        <v>10368</v>
      </c>
      <c r="Y24" s="31"/>
      <c r="Z24" s="31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>
        <v>424.3</v>
      </c>
      <c r="Q25" s="31">
        <v>11.5</v>
      </c>
      <c r="R25" s="31">
        <v>282631.59999999998</v>
      </c>
      <c r="S25" s="31">
        <v>15315.2</v>
      </c>
      <c r="T25" s="31">
        <v>4129.6000000000004</v>
      </c>
      <c r="U25" s="31">
        <v>282631.59999999998</v>
      </c>
      <c r="V25" s="31"/>
      <c r="W25" s="31"/>
      <c r="X25" s="31">
        <v>4129.6000000000004</v>
      </c>
      <c r="Y25" s="31"/>
      <c r="Z25" s="31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51.6</v>
      </c>
      <c r="Q26" s="31">
        <v>20.100000000000001</v>
      </c>
      <c r="R26" s="31">
        <v>31207</v>
      </c>
      <c r="S26" s="31">
        <v>2902.4</v>
      </c>
      <c r="T26" s="31">
        <v>5237.3999999999996</v>
      </c>
      <c r="U26" s="31">
        <v>30806.9</v>
      </c>
      <c r="V26" s="31"/>
      <c r="W26" s="31">
        <v>400.1</v>
      </c>
      <c r="X26" s="31">
        <v>5237.3999999999996</v>
      </c>
      <c r="Y26" s="31"/>
      <c r="Z26" s="31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31">
        <v>147</v>
      </c>
      <c r="Q27" s="31">
        <v>4.8</v>
      </c>
      <c r="R27" s="31">
        <v>41544.9</v>
      </c>
      <c r="S27" s="31">
        <v>1868.3</v>
      </c>
      <c r="T27" s="31">
        <v>1281.4000000000001</v>
      </c>
      <c r="U27" s="31">
        <v>41544.9</v>
      </c>
      <c r="V27" s="31"/>
      <c r="W27" s="31"/>
      <c r="X27" s="31">
        <v>1281.4000000000001</v>
      </c>
      <c r="Y27" s="31"/>
      <c r="Z27" s="31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31">
        <v>358</v>
      </c>
      <c r="Q28" s="31">
        <v>31.5</v>
      </c>
      <c r="R28" s="31">
        <v>103300.2</v>
      </c>
      <c r="S28" s="31">
        <v>5819.4</v>
      </c>
      <c r="T28" s="31">
        <v>9341.1</v>
      </c>
      <c r="U28" s="31">
        <v>101847.1</v>
      </c>
      <c r="V28" s="31"/>
      <c r="W28" s="31">
        <v>1453.1</v>
      </c>
      <c r="X28" s="31">
        <v>9200.2000000000007</v>
      </c>
      <c r="Y28" s="31"/>
      <c r="Z28" s="31">
        <v>140.9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31">
        <v>200.4</v>
      </c>
      <c r="Q29" s="31">
        <v>1.6</v>
      </c>
      <c r="R29" s="31">
        <v>110421.9</v>
      </c>
      <c r="S29" s="31">
        <v>7595.4</v>
      </c>
      <c r="T29" s="31">
        <v>923.7</v>
      </c>
      <c r="U29" s="31">
        <v>110421.9</v>
      </c>
      <c r="V29" s="31"/>
      <c r="W29" s="31"/>
      <c r="X29" s="31">
        <v>923.7</v>
      </c>
      <c r="Y29" s="31"/>
      <c r="Z29" s="31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31">
        <v>177.6</v>
      </c>
      <c r="Q30" s="31">
        <v>0.9</v>
      </c>
      <c r="R30" s="31">
        <v>98981.4</v>
      </c>
      <c r="S30" s="31">
        <v>6810.3</v>
      </c>
      <c r="T30" s="31">
        <v>395.2</v>
      </c>
      <c r="U30" s="31">
        <v>98981.4</v>
      </c>
      <c r="V30" s="31"/>
      <c r="W30" s="31"/>
      <c r="X30" s="31">
        <v>395.2</v>
      </c>
      <c r="Y30" s="31"/>
      <c r="Z30" s="31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32">
        <v>19</v>
      </c>
      <c r="Q31" s="33"/>
      <c r="R31" s="33"/>
      <c r="S31" s="33"/>
      <c r="T31" s="33"/>
      <c r="U31" s="33"/>
      <c r="V31" s="33"/>
      <c r="W31" s="33"/>
      <c r="X31" s="33"/>
      <c r="Y31" s="33"/>
      <c r="Z31" s="33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Ставропольский'!P21+'г. Жигулевск'!P21</f>
        <v>2653.2</v>
      </c>
      <c r="Q21" s="28">
        <f>'м.р. Ставропольский'!Q21+'г. Жигулевск'!Q21</f>
        <v>220.89999999999998</v>
      </c>
      <c r="R21" s="28">
        <f>'м.р. Ставропольский'!R21+'г. Жигулевск'!R21</f>
        <v>1271485.7000000002</v>
      </c>
      <c r="S21" s="28">
        <f>'м.р. Ставропольский'!S21+'г. Жигулевск'!S21</f>
        <v>54282.5</v>
      </c>
      <c r="T21" s="28">
        <f>'м.р. Ставропольский'!T21+'г. Жигулевск'!T21</f>
        <v>66845.3</v>
      </c>
      <c r="U21" s="28">
        <f>'м.р. Ставропольский'!U21+'г. Жигулевск'!U21</f>
        <v>1265796.2000000002</v>
      </c>
      <c r="V21" s="28">
        <f>'м.р. Ставропольский'!V21+'г. Жигулевск'!V21</f>
        <v>0</v>
      </c>
      <c r="W21" s="28">
        <f>'м.р. Ставропольский'!W21+'г. Жигулевск'!W21</f>
        <v>5689.5</v>
      </c>
      <c r="X21" s="28">
        <f>'м.р. Ставропольский'!X21+'г. Жигулевск'!X21</f>
        <v>66424.7</v>
      </c>
      <c r="Y21" s="28">
        <f>'м.р. Ставропольский'!Y21+'г. Жигулевск'!Y21</f>
        <v>0</v>
      </c>
      <c r="Z21" s="28">
        <f>'м.р. Ставропольский'!Z21+'г. Жигулевск'!Z21</f>
        <v>420.59999999999997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Ставропольский'!P22+'г. Жигулевск'!P22</f>
        <v>104.5</v>
      </c>
      <c r="Q22" s="29">
        <f>'м.р. Ставропольский'!Q22+'г. Жигулевск'!Q22</f>
        <v>4</v>
      </c>
      <c r="R22" s="29">
        <f>'м.р. Ставропольский'!R22+'г. Жигулевск'!R22</f>
        <v>94275.3</v>
      </c>
      <c r="S22" s="29">
        <f>'м.р. Ставропольский'!S22+'г. Жигулевск'!S22</f>
        <v>5118</v>
      </c>
      <c r="T22" s="29">
        <f>'м.р. Ставропольский'!T22+'г. Жигулевск'!T22</f>
        <v>3151.8999999999996</v>
      </c>
      <c r="U22" s="29">
        <f>'м.р. Ставропольский'!U22+'г. Жигулевск'!U22</f>
        <v>91447.1</v>
      </c>
      <c r="V22" s="29">
        <f>'м.р. Ставропольский'!V22+'г. Жигулевск'!V22</f>
        <v>0</v>
      </c>
      <c r="W22" s="29">
        <f>'м.р. Ставропольский'!W22+'г. Жигулевск'!W22</f>
        <v>2828.2</v>
      </c>
      <c r="X22" s="29">
        <f>'м.р. Ставропольский'!X22+'г. Жигулевск'!X22</f>
        <v>3151.8999999999996</v>
      </c>
      <c r="Y22" s="29">
        <f>'м.р. Ставропольский'!Y22+'г. Жигулевск'!Y22</f>
        <v>0</v>
      </c>
      <c r="Z22" s="29">
        <f>'м.р. Ставропольский'!Z22+'г. Жигулевск'!Z22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Ставропольский'!P23+'г. Жигулевск'!P23</f>
        <v>104.5</v>
      </c>
      <c r="Q23" s="29">
        <f>'м.р. Ставропольский'!Q23+'г. Жигулевск'!Q23</f>
        <v>4</v>
      </c>
      <c r="R23" s="29">
        <f>'м.р. Ставропольский'!R23+'г. Жигулевск'!R23</f>
        <v>94275.3</v>
      </c>
      <c r="S23" s="29">
        <f>'м.р. Ставропольский'!S23+'г. Жигулевск'!S23</f>
        <v>5118</v>
      </c>
      <c r="T23" s="29">
        <f>'м.р. Ставропольский'!T23+'г. Жигулевск'!T23</f>
        <v>3151.8999999999996</v>
      </c>
      <c r="U23" s="29">
        <f>'м.р. Ставропольский'!U23+'г. Жигулевск'!U23</f>
        <v>91447.1</v>
      </c>
      <c r="V23" s="29">
        <f>'м.р. Ставропольский'!V23+'г. Жигулевск'!V23</f>
        <v>0</v>
      </c>
      <c r="W23" s="29">
        <f>'м.р. Ставропольский'!W23+'г. Жигулевск'!W23</f>
        <v>2828.2</v>
      </c>
      <c r="X23" s="29">
        <f>'м.р. Ставропольский'!X23+'г. Жигулевск'!X23</f>
        <v>3151.8999999999996</v>
      </c>
      <c r="Y23" s="29">
        <f>'м.р. Ставропольский'!Y23+'г. Жигулевск'!Y23</f>
        <v>0</v>
      </c>
      <c r="Z23" s="29">
        <f>'м.р. Ставропольский'!Z23+'г. Жигулевск'!Z23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Ставропольский'!P24+'г. Жигулевск'!P24</f>
        <v>1517.6999999999998</v>
      </c>
      <c r="Q24" s="29">
        <f>'м.р. Ставропольский'!Q24+'г. Жигулевск'!Q24</f>
        <v>155.6</v>
      </c>
      <c r="R24" s="29">
        <f>'м.р. Ставропольский'!R24+'г. Жигулевск'!R24</f>
        <v>834881</v>
      </c>
      <c r="S24" s="29">
        <f>'м.р. Ставропольский'!S24+'г. Жигулевск'!S24</f>
        <v>28712.1</v>
      </c>
      <c r="T24" s="29">
        <f>'м.р. Ставропольский'!T24+'г. Жигулевск'!T24</f>
        <v>44588.7</v>
      </c>
      <c r="U24" s="29">
        <f>'м.р. Ставропольский'!U24+'г. Жигулевск'!U24</f>
        <v>834294.2</v>
      </c>
      <c r="V24" s="29">
        <f>'м.р. Ставропольский'!V24+'г. Жигулевск'!V24</f>
        <v>0</v>
      </c>
      <c r="W24" s="29">
        <f>'м.р. Ставропольский'!W24+'г. Жигулевск'!W24</f>
        <v>586.79999999999995</v>
      </c>
      <c r="X24" s="29">
        <f>'м.р. Ставропольский'!X24+'г. Жигулевск'!X24</f>
        <v>44518.5</v>
      </c>
      <c r="Y24" s="29">
        <f>'м.р. Ставропольский'!Y24+'г. Жигулевск'!Y24</f>
        <v>0</v>
      </c>
      <c r="Z24" s="29">
        <f>'м.р. Ставропольский'!Z24+'г. Жигулевск'!Z24</f>
        <v>70.2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Ставропольский'!P25+'г. Жигулевск'!P25</f>
        <v>850.59999999999991</v>
      </c>
      <c r="Q25" s="29">
        <f>'м.р. Ставропольский'!Q25+'г. Жигулевск'!Q25</f>
        <v>22</v>
      </c>
      <c r="R25" s="29">
        <f>'м.р. Ставропольский'!R25+'г. Жигулевск'!R25</f>
        <v>503357.4</v>
      </c>
      <c r="S25" s="29">
        <f>'м.р. Ставропольский'!S25+'г. Жигулевск'!S25</f>
        <v>15628.5</v>
      </c>
      <c r="T25" s="29">
        <f>'м.р. Ставропольский'!T25+'г. Жигулевск'!T25</f>
        <v>6328.3</v>
      </c>
      <c r="U25" s="29">
        <f>'м.р. Ставропольский'!U25+'г. Жигулевск'!U25</f>
        <v>502783.6</v>
      </c>
      <c r="V25" s="29">
        <f>'м.р. Ставропольский'!V25+'г. Жигулевск'!V25</f>
        <v>0</v>
      </c>
      <c r="W25" s="29">
        <f>'м.р. Ставропольский'!W25+'г. Жигулевск'!W25</f>
        <v>573.79999999999995</v>
      </c>
      <c r="X25" s="29">
        <f>'м.р. Ставропольский'!X25+'г. Жигулевск'!X25</f>
        <v>6258.1</v>
      </c>
      <c r="Y25" s="29">
        <f>'м.р. Ставропольский'!Y25+'г. Жигулевск'!Y25</f>
        <v>0</v>
      </c>
      <c r="Z25" s="29">
        <f>'м.р. Ставропольский'!Z25+'г. Жигулевск'!Z25</f>
        <v>70.2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Ставропольский'!P26+'г. Жигулевск'!P26</f>
        <v>51.1</v>
      </c>
      <c r="Q26" s="29">
        <f>'м.р. Ставропольский'!Q26+'г. Жигулевск'!Q26</f>
        <v>119.2</v>
      </c>
      <c r="R26" s="29">
        <f>'м.р. Ставропольский'!R26+'г. Жигулевск'!R26</f>
        <v>30737.1</v>
      </c>
      <c r="S26" s="29">
        <f>'м.р. Ставропольский'!S26+'г. Жигулевск'!S26</f>
        <v>2630.6</v>
      </c>
      <c r="T26" s="29">
        <f>'м.р. Ставропольский'!T26+'г. Жигулевск'!T26</f>
        <v>33389.599999999999</v>
      </c>
      <c r="U26" s="29">
        <f>'м.р. Ставропольский'!U26+'г. Жигулевск'!U26</f>
        <v>30737.1</v>
      </c>
      <c r="V26" s="29">
        <f>'м.р. Ставропольский'!V26+'г. Жигулевск'!V26</f>
        <v>0</v>
      </c>
      <c r="W26" s="29">
        <f>'м.р. Ставропольский'!W26+'г. Жигулевск'!W26</f>
        <v>0</v>
      </c>
      <c r="X26" s="29">
        <f>'м.р. Ставропольский'!X26+'г. Жигулевск'!X26</f>
        <v>33389.599999999999</v>
      </c>
      <c r="Y26" s="29">
        <f>'м.р. Ставропольский'!Y26+'г. Жигулевск'!Y26</f>
        <v>0</v>
      </c>
      <c r="Z26" s="29">
        <f>'м.р. Ставропольский'!Z26+'г. Жигулевск'!Z26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Ставропольский'!P27+'г. Жигулевск'!P27</f>
        <v>313.8</v>
      </c>
      <c r="Q27" s="29">
        <f>'м.р. Ставропольский'!Q27+'г. Жигулевск'!Q27</f>
        <v>3.5</v>
      </c>
      <c r="R27" s="29">
        <f>'м.р. Ставропольский'!R27+'г. Жигулевск'!R27</f>
        <v>98154.299999999988</v>
      </c>
      <c r="S27" s="29">
        <f>'м.р. Ставропольский'!S27+'г. Жигулевск'!S27</f>
        <v>5990.7000000000007</v>
      </c>
      <c r="T27" s="29">
        <f>'м.р. Ставропольский'!T27+'г. Жигулевск'!T27</f>
        <v>1232.5</v>
      </c>
      <c r="U27" s="29">
        <f>'м.р. Ставропольский'!U27+'г. Жигулевск'!U27</f>
        <v>98134.799999999988</v>
      </c>
      <c r="V27" s="29">
        <f>'м.р. Ставропольский'!V27+'г. Жигулевск'!V27</f>
        <v>0</v>
      </c>
      <c r="W27" s="29">
        <f>'м.р. Ставропольский'!W27+'г. Жигулевск'!W27</f>
        <v>19.5</v>
      </c>
      <c r="X27" s="29">
        <f>'м.р. Ставропольский'!X27+'г. Жигулевск'!X27</f>
        <v>1232.5</v>
      </c>
      <c r="Y27" s="29">
        <f>'м.р. Ставропольский'!Y27+'г. Жигулевск'!Y27</f>
        <v>0</v>
      </c>
      <c r="Z27" s="29">
        <f>'м.р. Ставропольский'!Z27+'г. Жигулевск'!Z27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Ставропольский'!P28+'г. Жигулевск'!P28</f>
        <v>717.2</v>
      </c>
      <c r="Q28" s="29">
        <f>'м.р. Ставропольский'!Q28+'г. Жигулевск'!Q28</f>
        <v>57.8</v>
      </c>
      <c r="R28" s="29">
        <f>'м.р. Ставропольский'!R28+'г. Жигулевск'!R28</f>
        <v>244175.1</v>
      </c>
      <c r="S28" s="29">
        <f>'м.р. Ставропольский'!S28+'г. Жигулевск'!S28</f>
        <v>14461.7</v>
      </c>
      <c r="T28" s="29">
        <f>'м.р. Ставропольский'!T28+'г. Жигулевск'!T28</f>
        <v>17872.199999999997</v>
      </c>
      <c r="U28" s="29">
        <f>'м.р. Ставропольский'!U28+'г. Жигулевск'!U28</f>
        <v>241920.1</v>
      </c>
      <c r="V28" s="29">
        <f>'м.р. Ставропольский'!V28+'г. Жигулевск'!V28</f>
        <v>0</v>
      </c>
      <c r="W28" s="29">
        <f>'м.р. Ставропольский'!W28+'г. Жигулевск'!W28</f>
        <v>2255</v>
      </c>
      <c r="X28" s="29">
        <f>'м.р. Ставропольский'!X28+'г. Жигулевск'!X28</f>
        <v>17521.8</v>
      </c>
      <c r="Y28" s="29">
        <f>'м.р. Ставропольский'!Y28+'г. Жигулевск'!Y28</f>
        <v>0</v>
      </c>
      <c r="Z28" s="29">
        <f>'м.р. Ставропольский'!Z28+'г. Жигулевск'!Z28</f>
        <v>350.4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Ставропольский'!P29+'г. Жигулевск'!P29</f>
        <v>557.70000000000005</v>
      </c>
      <c r="Q29" s="29">
        <f>'м.р. Ставропольский'!Q29+'г. Жигулевск'!Q29</f>
        <v>5.2</v>
      </c>
      <c r="R29" s="29">
        <f>'м.р. Ставропольский'!R29+'г. Жигулевск'!R29</f>
        <v>275518.40000000002</v>
      </c>
      <c r="S29" s="29">
        <f>'м.р. Ставропольский'!S29+'г. Жигулевск'!S29</f>
        <v>4845.6000000000004</v>
      </c>
      <c r="T29" s="29">
        <f>'м.р. Ставропольский'!T29+'г. Жигулевск'!T29</f>
        <v>2048.8000000000002</v>
      </c>
      <c r="U29" s="29">
        <f>'м.р. Ставропольский'!U29+'г. Жигулевск'!U29</f>
        <v>275505.40000000002</v>
      </c>
      <c r="V29" s="29">
        <f>'м.р. Ставропольский'!V29+'г. Жигулевск'!V29</f>
        <v>0</v>
      </c>
      <c r="W29" s="29">
        <f>'м.р. Ставропольский'!W29+'г. Жигулевск'!W29</f>
        <v>13</v>
      </c>
      <c r="X29" s="29">
        <f>'м.р. Ставропольский'!X29+'г. Жигулевск'!X29</f>
        <v>2048.8000000000002</v>
      </c>
      <c r="Y29" s="29">
        <f>'м.р. Ставропольский'!Y29+'г. Жигулевск'!Y29</f>
        <v>0</v>
      </c>
      <c r="Z29" s="29">
        <f>'м.р. Ставропольский'!Z29+'г. Жигулевск'!Z29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Ставропольский'!P30+'г. Жигулевск'!P30</f>
        <v>437.6</v>
      </c>
      <c r="Q30" s="29">
        <f>'м.р. Ставропольский'!Q30+'г. Жигулевск'!Q30</f>
        <v>0.2</v>
      </c>
      <c r="R30" s="29">
        <f>'м.р. Ставропольский'!R30+'г. Жигулевск'!R30</f>
        <v>201459.09999999998</v>
      </c>
      <c r="S30" s="29">
        <f>'м.р. Ставропольский'!S30+'г. Жигулевск'!S30</f>
        <v>2097.4</v>
      </c>
      <c r="T30" s="29">
        <f>'м.р. Ставропольский'!T30+'г. Жигулевск'!T30</f>
        <v>48.3</v>
      </c>
      <c r="U30" s="29">
        <f>'м.р. Ставропольский'!U30+'г. Жигулевск'!U30</f>
        <v>201450.4</v>
      </c>
      <c r="V30" s="29">
        <f>'м.р. Ставропольский'!V30+'г. Жигулевск'!V30</f>
        <v>0</v>
      </c>
      <c r="W30" s="29">
        <f>'м.р. Ставропольский'!W30+'г. Жигулевск'!W30</f>
        <v>8.6999999999999993</v>
      </c>
      <c r="X30" s="29">
        <f>'м.р. Ставропольский'!X30+'г. Жигулевск'!X30</f>
        <v>48.3</v>
      </c>
      <c r="Y30" s="29">
        <f>'м.р. Ставропольский'!Y30+'г. Жигулевск'!Y30</f>
        <v>0</v>
      </c>
      <c r="Z30" s="29">
        <f>'м.р. Ставропольский'!Z30+'г. Жигулевск'!Z30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Ставропольский'!P31+'г. Жигулевск'!P31</f>
        <v>37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v>1337.5</v>
      </c>
      <c r="Q21" s="28">
        <v>130.69999999999999</v>
      </c>
      <c r="R21" s="28">
        <v>686886.6</v>
      </c>
      <c r="S21" s="28">
        <v>25470.1</v>
      </c>
      <c r="T21" s="28">
        <v>41789.4</v>
      </c>
      <c r="U21" s="28">
        <v>681447.4</v>
      </c>
      <c r="V21" s="28">
        <v>0</v>
      </c>
      <c r="W21" s="28">
        <v>5439.2</v>
      </c>
      <c r="X21" s="28">
        <v>41439</v>
      </c>
      <c r="Y21" s="28">
        <v>0</v>
      </c>
      <c r="Z21" s="28">
        <v>350.4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64.3</v>
      </c>
      <c r="Q22" s="29">
        <v>2</v>
      </c>
      <c r="R22" s="29">
        <v>59476.5</v>
      </c>
      <c r="S22" s="29">
        <v>3122.9</v>
      </c>
      <c r="T22" s="29">
        <v>1788.6</v>
      </c>
      <c r="U22" s="29">
        <v>56648.3</v>
      </c>
      <c r="V22" s="29">
        <v>0</v>
      </c>
      <c r="W22" s="29">
        <v>2828.2</v>
      </c>
      <c r="X22" s="29">
        <v>1788.6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64.3</v>
      </c>
      <c r="Q23" s="29">
        <v>2</v>
      </c>
      <c r="R23" s="29">
        <v>59476.5</v>
      </c>
      <c r="S23" s="29">
        <v>3122.9</v>
      </c>
      <c r="T23" s="29">
        <v>1788.6</v>
      </c>
      <c r="U23" s="29">
        <v>56648.3</v>
      </c>
      <c r="V23" s="29">
        <v>0</v>
      </c>
      <c r="W23" s="29">
        <v>2828.2</v>
      </c>
      <c r="X23" s="29">
        <v>1788.6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778.3</v>
      </c>
      <c r="Q24" s="29">
        <v>100.7</v>
      </c>
      <c r="R24" s="29">
        <v>464671.4</v>
      </c>
      <c r="S24" s="29">
        <v>12455.5</v>
      </c>
      <c r="T24" s="29">
        <v>31975</v>
      </c>
      <c r="U24" s="29">
        <v>464301</v>
      </c>
      <c r="V24" s="29">
        <v>0</v>
      </c>
      <c r="W24" s="29">
        <v>370.4</v>
      </c>
      <c r="X24" s="29">
        <v>31975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483.9</v>
      </c>
      <c r="Q25" s="29">
        <v>9.8000000000000007</v>
      </c>
      <c r="R25" s="29">
        <v>308504.5</v>
      </c>
      <c r="S25" s="29">
        <v>8579.4</v>
      </c>
      <c r="T25" s="29">
        <v>3656.8</v>
      </c>
      <c r="U25" s="29">
        <v>308134.09999999998</v>
      </c>
      <c r="V25" s="29">
        <v>0</v>
      </c>
      <c r="W25" s="29">
        <v>370.4</v>
      </c>
      <c r="X25" s="29">
        <v>3656.8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19.8</v>
      </c>
      <c r="Q26" s="29">
        <v>84.4</v>
      </c>
      <c r="R26" s="29">
        <v>11859.4</v>
      </c>
      <c r="S26" s="29">
        <v>0</v>
      </c>
      <c r="T26" s="29">
        <v>26234</v>
      </c>
      <c r="U26" s="29">
        <v>11859.4</v>
      </c>
      <c r="V26" s="29">
        <v>0</v>
      </c>
      <c r="W26" s="29">
        <v>0</v>
      </c>
      <c r="X26" s="29">
        <v>26234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155</v>
      </c>
      <c r="Q27" s="29">
        <v>1.7</v>
      </c>
      <c r="R27" s="29">
        <v>52033.599999999999</v>
      </c>
      <c r="S27" s="29">
        <v>3055.4</v>
      </c>
      <c r="T27" s="29">
        <v>646.4</v>
      </c>
      <c r="U27" s="29">
        <v>52033.599999999999</v>
      </c>
      <c r="V27" s="29">
        <v>0</v>
      </c>
      <c r="W27" s="29">
        <v>0</v>
      </c>
      <c r="X27" s="29">
        <v>646.4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339.9</v>
      </c>
      <c r="Q28" s="29">
        <v>26.3</v>
      </c>
      <c r="R28" s="29">
        <v>110705.1</v>
      </c>
      <c r="S28" s="29">
        <v>6836.3</v>
      </c>
      <c r="T28" s="29">
        <v>7379.4</v>
      </c>
      <c r="U28" s="29">
        <v>108464.5</v>
      </c>
      <c r="V28" s="29">
        <v>0</v>
      </c>
      <c r="W28" s="29">
        <v>2240.6</v>
      </c>
      <c r="X28" s="29">
        <v>7029</v>
      </c>
      <c r="Y28" s="29">
        <v>0</v>
      </c>
      <c r="Z28" s="29">
        <v>350.4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264.89999999999998</v>
      </c>
      <c r="Q29" s="29">
        <v>3.7</v>
      </c>
      <c r="R29" s="29">
        <v>140227.20000000001</v>
      </c>
      <c r="S29" s="29">
        <v>3279.6</v>
      </c>
      <c r="T29" s="29">
        <v>1274.7</v>
      </c>
      <c r="U29" s="29">
        <v>140227.20000000001</v>
      </c>
      <c r="V29" s="29">
        <v>0</v>
      </c>
      <c r="W29" s="29">
        <v>0</v>
      </c>
      <c r="X29" s="29">
        <v>1274.7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201.4</v>
      </c>
      <c r="Q30" s="29">
        <v>0.2</v>
      </c>
      <c r="R30" s="29">
        <v>100830.2</v>
      </c>
      <c r="S30" s="29">
        <v>959.5</v>
      </c>
      <c r="T30" s="29">
        <v>48.3</v>
      </c>
      <c r="U30" s="29">
        <v>100830.2</v>
      </c>
      <c r="V30" s="29">
        <v>0</v>
      </c>
      <c r="W30" s="29">
        <v>0</v>
      </c>
      <c r="X30" s="29">
        <v>48.3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25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x14ac:dyDescent="0.2"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x14ac:dyDescent="0.2"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1101.0999999999999</v>
      </c>
      <c r="Q21" s="28">
        <f t="shared" ref="Q21:Z21" si="0">Q22+Q24+Q27+Q28</f>
        <v>50.1</v>
      </c>
      <c r="R21" s="28">
        <f>U21+V21+W21</f>
        <v>571039.19999999995</v>
      </c>
      <c r="S21" s="28">
        <f t="shared" si="0"/>
        <v>40818.199999999997</v>
      </c>
      <c r="T21" s="28">
        <f>X21+Y21+Z21</f>
        <v>13516.9</v>
      </c>
      <c r="U21" s="28">
        <f t="shared" si="0"/>
        <v>568168.6</v>
      </c>
      <c r="V21" s="28">
        <f t="shared" si="0"/>
        <v>0</v>
      </c>
      <c r="W21" s="28">
        <f t="shared" si="0"/>
        <v>2870.6000000000004</v>
      </c>
      <c r="X21" s="28">
        <f t="shared" si="0"/>
        <v>13316</v>
      </c>
      <c r="Y21" s="28">
        <f t="shared" si="0"/>
        <v>0</v>
      </c>
      <c r="Z21" s="28">
        <f t="shared" si="0"/>
        <v>200.9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42.1</v>
      </c>
      <c r="Q22" s="29"/>
      <c r="R22" s="29">
        <v>40517.4</v>
      </c>
      <c r="S22" s="29">
        <v>2635.3</v>
      </c>
      <c r="T22" s="29"/>
      <c r="U22" s="29">
        <v>40048</v>
      </c>
      <c r="V22" s="29"/>
      <c r="W22" s="29">
        <v>469.4</v>
      </c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32.1</v>
      </c>
      <c r="Q23" s="29"/>
      <c r="R23" s="29">
        <v>31280.6</v>
      </c>
      <c r="S23" s="29">
        <v>2389.1</v>
      </c>
      <c r="T23" s="29"/>
      <c r="U23" s="29">
        <v>31037.200000000001</v>
      </c>
      <c r="V23" s="29"/>
      <c r="W23" s="29">
        <v>243.4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626.79999999999995</v>
      </c>
      <c r="Q24" s="29">
        <v>36.700000000000003</v>
      </c>
      <c r="R24" s="29">
        <v>393539.2</v>
      </c>
      <c r="S24" s="29">
        <v>22735.3</v>
      </c>
      <c r="T24" s="29">
        <v>9715.4</v>
      </c>
      <c r="U24" s="29">
        <v>391451.4</v>
      </c>
      <c r="V24" s="29"/>
      <c r="W24" s="29">
        <v>2087.8000000000002</v>
      </c>
      <c r="X24" s="29">
        <v>9514.5</v>
      </c>
      <c r="Y24" s="29"/>
      <c r="Z24" s="29">
        <v>200.9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351.6</v>
      </c>
      <c r="Q25" s="29">
        <v>5.5</v>
      </c>
      <c r="R25" s="29">
        <v>233609.9</v>
      </c>
      <c r="S25" s="29">
        <v>7594.3</v>
      </c>
      <c r="T25" s="29">
        <v>2273.9</v>
      </c>
      <c r="U25" s="29">
        <v>231762.7</v>
      </c>
      <c r="V25" s="29"/>
      <c r="W25" s="29">
        <v>1847.2</v>
      </c>
      <c r="X25" s="29">
        <v>2188.4</v>
      </c>
      <c r="Y25" s="29"/>
      <c r="Z25" s="29">
        <v>85.5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36.6</v>
      </c>
      <c r="Q26" s="29">
        <v>27.2</v>
      </c>
      <c r="R26" s="29">
        <v>19093.5</v>
      </c>
      <c r="S26" s="29">
        <v>1081.3</v>
      </c>
      <c r="T26" s="29">
        <v>5850.8</v>
      </c>
      <c r="U26" s="29">
        <v>19093.400000000001</v>
      </c>
      <c r="V26" s="29"/>
      <c r="W26" s="29">
        <v>0.1</v>
      </c>
      <c r="X26" s="29">
        <v>5850.8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197.4</v>
      </c>
      <c r="Q27" s="29">
        <v>5.5</v>
      </c>
      <c r="R27" s="29">
        <v>68714.3</v>
      </c>
      <c r="S27" s="29">
        <v>7870.4</v>
      </c>
      <c r="T27" s="29">
        <v>1769.3</v>
      </c>
      <c r="U27" s="29">
        <v>68557.8</v>
      </c>
      <c r="V27" s="29"/>
      <c r="W27" s="29">
        <v>156.5</v>
      </c>
      <c r="X27" s="29">
        <v>1769.3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234.8</v>
      </c>
      <c r="Q28" s="29">
        <v>7.9</v>
      </c>
      <c r="R28" s="29">
        <v>68268.3</v>
      </c>
      <c r="S28" s="29">
        <v>7577.2</v>
      </c>
      <c r="T28" s="29">
        <v>2032.2</v>
      </c>
      <c r="U28" s="29">
        <v>68111.399999999994</v>
      </c>
      <c r="V28" s="29"/>
      <c r="W28" s="29">
        <v>156.9</v>
      </c>
      <c r="X28" s="29">
        <v>2032.2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230.1</v>
      </c>
      <c r="Q29" s="29">
        <v>3</v>
      </c>
      <c r="R29" s="29">
        <v>137009</v>
      </c>
      <c r="S29" s="29">
        <v>13052.6</v>
      </c>
      <c r="T29" s="29">
        <v>1294</v>
      </c>
      <c r="U29" s="29">
        <v>136768.5</v>
      </c>
      <c r="V29" s="29"/>
      <c r="W29" s="29">
        <v>240.5</v>
      </c>
      <c r="X29" s="29">
        <v>1178.5999999999999</v>
      </c>
      <c r="Y29" s="29"/>
      <c r="Z29" s="29">
        <v>115.4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163.9</v>
      </c>
      <c r="Q30" s="29"/>
      <c r="R30" s="29">
        <v>89267.7</v>
      </c>
      <c r="S30" s="29">
        <v>6786.1</v>
      </c>
      <c r="T30" s="29"/>
      <c r="U30" s="29">
        <v>89245.9</v>
      </c>
      <c r="V30" s="29"/>
      <c r="W30" s="29">
        <v>21.8</v>
      </c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1315.7</v>
      </c>
      <c r="Q21" s="28">
        <f t="shared" ref="Q21:Z21" si="0">Q22+Q24+Q27+Q28</f>
        <v>90.199999999999989</v>
      </c>
      <c r="R21" s="28">
        <f>U21+V21+W21</f>
        <v>584599.10000000009</v>
      </c>
      <c r="S21" s="28">
        <f t="shared" si="0"/>
        <v>28812.400000000001</v>
      </c>
      <c r="T21" s="28">
        <f>X21+Y21+Z21</f>
        <v>25055.899999999998</v>
      </c>
      <c r="U21" s="28">
        <f t="shared" si="0"/>
        <v>584348.80000000005</v>
      </c>
      <c r="V21" s="28">
        <f t="shared" si="0"/>
        <v>0</v>
      </c>
      <c r="W21" s="28">
        <f t="shared" si="0"/>
        <v>250.3</v>
      </c>
      <c r="X21" s="28">
        <f t="shared" si="0"/>
        <v>24985.699999999997</v>
      </c>
      <c r="Y21" s="28">
        <f t="shared" si="0"/>
        <v>0</v>
      </c>
      <c r="Z21" s="28">
        <f t="shared" si="0"/>
        <v>70.2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40.200000000000003</v>
      </c>
      <c r="Q22" s="29">
        <v>2</v>
      </c>
      <c r="R22" s="29">
        <v>34798.800000000003</v>
      </c>
      <c r="S22" s="29">
        <v>1995.1</v>
      </c>
      <c r="T22" s="29">
        <v>1363.3</v>
      </c>
      <c r="U22" s="29">
        <v>34798.800000000003</v>
      </c>
      <c r="V22" s="29">
        <v>0</v>
      </c>
      <c r="W22" s="29">
        <v>0</v>
      </c>
      <c r="X22" s="29">
        <v>1363.3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40.200000000000003</v>
      </c>
      <c r="Q23" s="29">
        <v>2</v>
      </c>
      <c r="R23" s="29">
        <v>34798.800000000003</v>
      </c>
      <c r="S23" s="29">
        <v>1995.1</v>
      </c>
      <c r="T23" s="29">
        <v>1363.3</v>
      </c>
      <c r="U23" s="29">
        <v>34798.800000000003</v>
      </c>
      <c r="V23" s="29">
        <v>0</v>
      </c>
      <c r="W23" s="29">
        <v>0</v>
      </c>
      <c r="X23" s="29">
        <v>1363.3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739.4</v>
      </c>
      <c r="Q24" s="29">
        <v>54.9</v>
      </c>
      <c r="R24" s="29">
        <v>370209.6</v>
      </c>
      <c r="S24" s="29">
        <v>16256.6</v>
      </c>
      <c r="T24" s="29">
        <v>12613.7</v>
      </c>
      <c r="U24" s="29">
        <v>369993.2</v>
      </c>
      <c r="V24" s="29">
        <v>0</v>
      </c>
      <c r="W24" s="29">
        <v>216.4</v>
      </c>
      <c r="X24" s="29">
        <v>12543.5</v>
      </c>
      <c r="Y24" s="29">
        <v>0</v>
      </c>
      <c r="Z24" s="29">
        <v>70.2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366.7</v>
      </c>
      <c r="Q25" s="29">
        <v>12.2</v>
      </c>
      <c r="R25" s="29">
        <v>194852.9</v>
      </c>
      <c r="S25" s="29">
        <v>7049.1</v>
      </c>
      <c r="T25" s="29">
        <v>2671.5</v>
      </c>
      <c r="U25" s="29">
        <v>194649.5</v>
      </c>
      <c r="V25" s="29">
        <v>0</v>
      </c>
      <c r="W25" s="29">
        <v>203.4</v>
      </c>
      <c r="X25" s="29">
        <v>2601.3000000000002</v>
      </c>
      <c r="Y25" s="29">
        <v>0</v>
      </c>
      <c r="Z25" s="29">
        <v>70.2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31.3</v>
      </c>
      <c r="Q26" s="29">
        <v>34.799999999999997</v>
      </c>
      <c r="R26" s="29">
        <v>18877.7</v>
      </c>
      <c r="S26" s="29">
        <v>2630.6</v>
      </c>
      <c r="T26" s="29">
        <v>7155.6</v>
      </c>
      <c r="U26" s="29">
        <v>18877.7</v>
      </c>
      <c r="V26" s="29">
        <v>0</v>
      </c>
      <c r="W26" s="29">
        <v>0</v>
      </c>
      <c r="X26" s="29">
        <v>7155.6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158.80000000000001</v>
      </c>
      <c r="Q27" s="29">
        <v>1.8</v>
      </c>
      <c r="R27" s="29">
        <v>46120.7</v>
      </c>
      <c r="S27" s="29">
        <v>2935.3</v>
      </c>
      <c r="T27" s="29">
        <v>586.1</v>
      </c>
      <c r="U27" s="29">
        <v>46101.2</v>
      </c>
      <c r="V27" s="29">
        <v>0</v>
      </c>
      <c r="W27" s="29">
        <v>19.5</v>
      </c>
      <c r="X27" s="29">
        <v>586.1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377.3</v>
      </c>
      <c r="Q28" s="29">
        <v>31.5</v>
      </c>
      <c r="R28" s="29">
        <v>133470</v>
      </c>
      <c r="S28" s="29">
        <v>7625.4</v>
      </c>
      <c r="T28" s="29">
        <v>10492.8</v>
      </c>
      <c r="U28" s="29">
        <v>133455.6</v>
      </c>
      <c r="V28" s="29">
        <v>0</v>
      </c>
      <c r="W28" s="29">
        <v>14.4</v>
      </c>
      <c r="X28" s="29">
        <v>10492.8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292.8</v>
      </c>
      <c r="Q29" s="29">
        <v>1.5</v>
      </c>
      <c r="R29" s="29">
        <v>135291.20000000001</v>
      </c>
      <c r="S29" s="29">
        <v>1566</v>
      </c>
      <c r="T29" s="29">
        <v>774.1</v>
      </c>
      <c r="U29" s="29">
        <v>135278.20000000001</v>
      </c>
      <c r="V29" s="29">
        <v>0</v>
      </c>
      <c r="W29" s="29">
        <v>13</v>
      </c>
      <c r="X29" s="29">
        <v>774.1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236.2</v>
      </c>
      <c r="Q30" s="29">
        <v>0</v>
      </c>
      <c r="R30" s="29">
        <v>100628.9</v>
      </c>
      <c r="S30" s="29">
        <v>1137.9000000000001</v>
      </c>
      <c r="T30" s="29">
        <v>0</v>
      </c>
      <c r="U30" s="29">
        <v>100620.2</v>
      </c>
      <c r="V30" s="29">
        <v>0</v>
      </c>
      <c r="W30" s="29">
        <v>8.6999999999999993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Алексеевский'!P21+'м.р. Борский'!P21+'м.р. Нефтегорский'!P21</f>
        <v>1494.1999999999998</v>
      </c>
      <c r="Q21" s="9">
        <f>'м.р. Алексеевский'!Q21+'м.р. Борский'!Q21+'м.р. Нефтегорский'!Q21</f>
        <v>80.900000000000006</v>
      </c>
      <c r="R21" s="9">
        <f>'м.р. Алексеевский'!R21+'м.р. Борский'!R21+'м.р. Нефтегорский'!R21</f>
        <v>674303.5</v>
      </c>
      <c r="S21" s="9">
        <f>'м.р. Алексеевский'!S21+'м.р. Борский'!S21+'м.р. Нефтегорский'!S21</f>
        <v>25672.199999999997</v>
      </c>
      <c r="T21" s="9">
        <f>'м.р. Алексеевский'!T21+'м.р. Борский'!T21+'м.р. Нефтегорский'!T21</f>
        <v>23976.699999999997</v>
      </c>
      <c r="U21" s="9">
        <f>'м.р. Алексеевский'!U21+'м.р. Борский'!U21+'м.р. Нефтегорский'!U21</f>
        <v>673316.89999999991</v>
      </c>
      <c r="V21" s="9">
        <f>'м.р. Алексеевский'!V21+'м.р. Борский'!V21+'м.р. Нефтегорский'!V21</f>
        <v>0</v>
      </c>
      <c r="W21" s="9">
        <f>'м.р. Алексеевский'!W21+'м.р. Борский'!W21+'м.р. Нефтегорский'!W21</f>
        <v>986.6</v>
      </c>
      <c r="X21" s="9">
        <f>'м.р. Алексеевский'!X21+'м.р. Борский'!X21+'м.р. Нефтегорский'!X21</f>
        <v>23917.5</v>
      </c>
      <c r="Y21" s="9">
        <f>'м.р. Алексеевский'!Y21+'м.р. Борский'!Y21+'м.р. Нефтегорский'!Y21</f>
        <v>0</v>
      </c>
      <c r="Z21" s="9">
        <f>'м.р. Алексеевский'!Z21+'м.р. Борский'!Z21+'м.р. Нефтегорский'!Z21</f>
        <v>59.2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Алексеевский'!P22+'м.р. Борский'!P22+'м.р. Нефтегорский'!P22</f>
        <v>53.9</v>
      </c>
      <c r="Q22" s="9">
        <f>'м.р. Алексеевский'!Q22+'м.р. Борский'!Q22+'м.р. Нефтегорский'!Q22</f>
        <v>3</v>
      </c>
      <c r="R22" s="9">
        <f>'м.р. Алексеевский'!R22+'м.р. Борский'!R22+'м.р. Нефтегорский'!R22</f>
        <v>43142.400000000001</v>
      </c>
      <c r="S22" s="9">
        <f>'м.р. Алексеевский'!S22+'м.р. Борский'!S22+'м.р. Нефтегорский'!S22</f>
        <v>5395.5</v>
      </c>
      <c r="T22" s="9">
        <f>'м.р. Алексеевский'!T22+'м.р. Борский'!T22+'м.р. Нефтегорский'!T22</f>
        <v>2049.6</v>
      </c>
      <c r="U22" s="9">
        <f>'м.р. Алексеевский'!U22+'м.р. Борский'!U22+'м.р. Нефтегорский'!U22</f>
        <v>43080.4</v>
      </c>
      <c r="V22" s="9">
        <f>'м.р. Алексеевский'!V22+'м.р. Борский'!V22+'м.р. Нефтегорский'!V22</f>
        <v>0</v>
      </c>
      <c r="W22" s="9">
        <f>'м.р. Алексеевский'!W22+'м.р. Борский'!W22+'м.р. Нефтегорский'!W22</f>
        <v>62</v>
      </c>
      <c r="X22" s="9">
        <f>'м.р. Алексеевский'!X22+'м.р. Борский'!X22+'м.р. Нефтегорский'!X22</f>
        <v>2049.6</v>
      </c>
      <c r="Y22" s="9">
        <f>'м.р. Алексеевский'!Y22+'м.р. Борский'!Y22+'м.р. Нефтегорский'!Y22</f>
        <v>0</v>
      </c>
      <c r="Z22" s="9">
        <f>'м.р. Алексеевский'!Z22+'м.р. Борский'!Z22+'м.р. Нефтегорский'!Z22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Алексеевский'!P23+'м.р. Борский'!P23+'м.р. Нефтегорский'!P23</f>
        <v>34.4</v>
      </c>
      <c r="Q23" s="9">
        <f>'м.р. Алексеевский'!Q23+'м.р. Борский'!Q23+'м.р. Нефтегорский'!Q23</f>
        <v>0</v>
      </c>
      <c r="R23" s="9">
        <f>'м.р. Алексеевский'!R23+'м.р. Борский'!R23+'м.р. Нефтегорский'!R23</f>
        <v>30616.5</v>
      </c>
      <c r="S23" s="9">
        <f>'м.р. Алексеевский'!S23+'м.р. Борский'!S23+'м.р. Нефтегорский'!S23</f>
        <v>5167.6000000000004</v>
      </c>
      <c r="T23" s="9">
        <f>'м.р. Алексеевский'!T23+'м.р. Борский'!T23+'м.р. Нефтегорский'!T23</f>
        <v>0</v>
      </c>
      <c r="U23" s="9">
        <f>'м.р. Алексеевский'!U23+'м.р. Борский'!U23+'м.р. Нефтегорский'!U23</f>
        <v>30564.400000000001</v>
      </c>
      <c r="V23" s="9">
        <f>'м.р. Алексеевский'!V23+'м.р. Борский'!V23+'м.р. Нефтегорский'!V23</f>
        <v>0</v>
      </c>
      <c r="W23" s="9">
        <f>'м.р. Алексеевский'!W23+'м.р. Борский'!W23+'м.р. Нефтегорский'!W23</f>
        <v>52.1</v>
      </c>
      <c r="X23" s="9">
        <f>'м.р. Алексеевский'!X23+'м.р. Борский'!X23+'м.р. Нефтегорский'!X23</f>
        <v>0</v>
      </c>
      <c r="Y23" s="9">
        <f>'м.р. Алексеевский'!Y23+'м.р. Борский'!Y23+'м.р. Нефтегорский'!Y23</f>
        <v>0</v>
      </c>
      <c r="Z23" s="9">
        <f>'м.р. Алексеевский'!Z23+'м.р. Борский'!Z23+'м.р. Нефтегорский'!Z23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Алексеевский'!P24+'м.р. Борский'!P24+'м.р. Нефтегорский'!P24</f>
        <v>803.8</v>
      </c>
      <c r="Q24" s="9">
        <f>'м.р. Алексеевский'!Q24+'м.р. Борский'!Q24+'м.р. Нефтегорский'!Q24</f>
        <v>50.6</v>
      </c>
      <c r="R24" s="9">
        <f>'м.р. Алексеевский'!R24+'м.р. Борский'!R24+'м.р. Нефтегорский'!R24</f>
        <v>454789.7</v>
      </c>
      <c r="S24" s="9">
        <f>'м.р. Алексеевский'!S24+'м.р. Борский'!S24+'м.р. Нефтегорский'!S24</f>
        <v>14842.8</v>
      </c>
      <c r="T24" s="9">
        <f>'м.р. Алексеевский'!T24+'м.р. Борский'!T24+'м.р. Нефтегорский'!T24</f>
        <v>14892.7</v>
      </c>
      <c r="U24" s="9">
        <f>'м.р. Алексеевский'!U24+'м.р. Борский'!U24+'м.р. Нефтегорский'!U24</f>
        <v>453871.8</v>
      </c>
      <c r="V24" s="9">
        <f>'м.р. Алексеевский'!V24+'м.р. Борский'!V24+'м.р. Нефтегорский'!V24</f>
        <v>0</v>
      </c>
      <c r="W24" s="9">
        <f>'м.р. Алексеевский'!W24+'м.р. Борский'!W24+'м.р. Нефтегорский'!W24</f>
        <v>917.9</v>
      </c>
      <c r="X24" s="9">
        <f>'м.р. Алексеевский'!X24+'м.р. Борский'!X24+'м.р. Нефтегорский'!X24</f>
        <v>14833.5</v>
      </c>
      <c r="Y24" s="9">
        <f>'м.р. Алексеевский'!Y24+'м.р. Борский'!Y24+'м.р. Нефтегорский'!Y24</f>
        <v>0</v>
      </c>
      <c r="Z24" s="9">
        <f>'м.р. Алексеевский'!Z24+'м.р. Борский'!Z24+'м.р. Нефтегорский'!Z24</f>
        <v>59.2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Алексеевский'!P25+'м.р. Борский'!P25+'м.р. Нефтегорский'!P25</f>
        <v>427</v>
      </c>
      <c r="Q25" s="9">
        <f>'м.р. Алексеевский'!Q25+'м.р. Борский'!Q25+'м.р. Нефтегорский'!Q25</f>
        <v>16.399999999999999</v>
      </c>
      <c r="R25" s="9">
        <f>'м.р. Алексеевский'!R25+'м.р. Борский'!R25+'м.р. Нефтегорский'!R25</f>
        <v>262500.2</v>
      </c>
      <c r="S25" s="9">
        <f>'м.р. Алексеевский'!S25+'м.р. Борский'!S25+'м.р. Нефтегорский'!S25</f>
        <v>6903.9</v>
      </c>
      <c r="T25" s="9">
        <f>'м.р. Алексеевский'!T25+'м.р. Борский'!T25+'м.р. Нефтегорский'!T25</f>
        <v>5466.2</v>
      </c>
      <c r="U25" s="9">
        <f>'м.р. Алексеевский'!U25+'м.р. Борский'!U25+'м.р. Нефтегорский'!U25</f>
        <v>261922.3</v>
      </c>
      <c r="V25" s="9">
        <f>'м.р. Алексеевский'!V25+'м.р. Борский'!V25+'м.р. Нефтегорский'!V25</f>
        <v>0</v>
      </c>
      <c r="W25" s="9">
        <f>'м.р. Алексеевский'!W25+'м.р. Борский'!W25+'м.р. Нефтегорский'!W25</f>
        <v>577.9</v>
      </c>
      <c r="X25" s="9">
        <f>'м.р. Алексеевский'!X25+'м.р. Борский'!X25+'м.р. Нефтегорский'!X25</f>
        <v>5466.2</v>
      </c>
      <c r="Y25" s="9">
        <f>'м.р. Алексеевский'!Y25+'м.р. Борский'!Y25+'м.р. Нефтегорский'!Y25</f>
        <v>0</v>
      </c>
      <c r="Z25" s="9">
        <f>'м.р. Алексеевский'!Z25+'м.р. Борский'!Z25+'м.р. Нефтегорский'!Z25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Алексеевский'!P26+'м.р. Борский'!P26+'м.р. Нефтегорский'!P26</f>
        <v>79.2</v>
      </c>
      <c r="Q26" s="9">
        <f>'м.р. Алексеевский'!Q26+'м.р. Борский'!Q26+'м.р. Нефтегорский'!Q26</f>
        <v>30.5</v>
      </c>
      <c r="R26" s="9">
        <f>'м.р. Алексеевский'!R26+'м.р. Борский'!R26+'м.р. Нефтегорский'!R26</f>
        <v>43958.3</v>
      </c>
      <c r="S26" s="9">
        <f>'м.р. Алексеевский'!S26+'м.р. Борский'!S26+'м.р. Нефтегорский'!S26</f>
        <v>2759.8</v>
      </c>
      <c r="T26" s="9">
        <f>'м.р. Алексеевский'!T26+'м.р. Борский'!T26+'м.р. Нефтегорский'!T26</f>
        <v>7070.2000000000007</v>
      </c>
      <c r="U26" s="9">
        <f>'м.р. Алексеевский'!U26+'м.р. Борский'!U26+'м.р. Нефтегорский'!U26</f>
        <v>43649.7</v>
      </c>
      <c r="V26" s="9">
        <f>'м.р. Алексеевский'!V26+'м.р. Борский'!V26+'м.р. Нефтегорский'!V26</f>
        <v>0</v>
      </c>
      <c r="W26" s="9">
        <f>'м.р. Алексеевский'!W26+'м.р. Борский'!W26+'м.р. Нефтегорский'!W26</f>
        <v>308.60000000000002</v>
      </c>
      <c r="X26" s="9">
        <f>'м.р. Алексеевский'!X26+'м.р. Борский'!X26+'м.р. Нефтегорский'!X26</f>
        <v>7011</v>
      </c>
      <c r="Y26" s="9">
        <f>'м.р. Алексеевский'!Y26+'м.р. Борский'!Y26+'м.р. Нефтегорский'!Y26</f>
        <v>0</v>
      </c>
      <c r="Z26" s="9">
        <f>'м.р. Алексеевский'!Z26+'м.р. Борский'!Z26+'м.р. Нефтегорский'!Z26</f>
        <v>59.2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Алексеевский'!P27+'м.р. Борский'!P27+'м.р. Нефтегорский'!P27</f>
        <v>194.3</v>
      </c>
      <c r="Q27" s="9">
        <f>'м.р. Алексеевский'!Q27+'м.р. Борский'!Q27+'м.р. Нефтегорский'!Q27</f>
        <v>5.3</v>
      </c>
      <c r="R27" s="9">
        <f>'м.р. Алексеевский'!R27+'м.р. Борский'!R27+'м.р. Нефтегорский'!R27</f>
        <v>53016.6</v>
      </c>
      <c r="S27" s="9">
        <f>'м.р. Алексеевский'!S27+'м.р. Борский'!S27+'м.р. Нефтегорский'!S27</f>
        <v>1956.2</v>
      </c>
      <c r="T27" s="9">
        <f>'м.р. Алексеевский'!T27+'м.р. Борский'!T27+'м.р. Нефтегорский'!T27</f>
        <v>1682</v>
      </c>
      <c r="U27" s="9">
        <f>'м.р. Алексеевский'!U27+'м.р. Борский'!U27+'м.р. Нефтегорский'!U27</f>
        <v>53014.6</v>
      </c>
      <c r="V27" s="9">
        <f>'м.р. Алексеевский'!V27+'м.р. Борский'!V27+'м.р. Нефтегорский'!V27</f>
        <v>0</v>
      </c>
      <c r="W27" s="9">
        <f>'м.р. Алексеевский'!W27+'м.р. Борский'!W27+'м.р. Нефтегорский'!W27</f>
        <v>2</v>
      </c>
      <c r="X27" s="9">
        <f>'м.р. Алексеевский'!X27+'м.р. Борский'!X27+'м.р. Нефтегорский'!X27</f>
        <v>1682</v>
      </c>
      <c r="Y27" s="9">
        <f>'м.р. Алексеевский'!Y27+'м.р. Борский'!Y27+'м.р. Нефтегорский'!Y27</f>
        <v>0</v>
      </c>
      <c r="Z27" s="9">
        <f>'м.р. Алексеевский'!Z27+'м.р. Борский'!Z27+'м.р. Нефтегорский'!Z27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Алексеевский'!P28+'м.р. Борский'!P28+'м.р. Нефтегорский'!P28</f>
        <v>442.2</v>
      </c>
      <c r="Q28" s="9">
        <f>'м.р. Алексеевский'!Q28+'м.р. Борский'!Q28+'м.р. Нефтегорский'!Q28</f>
        <v>22</v>
      </c>
      <c r="R28" s="9">
        <f>'м.р. Алексеевский'!R28+'м.р. Борский'!R28+'м.р. Нефтегорский'!R28</f>
        <v>123354.79999999999</v>
      </c>
      <c r="S28" s="9">
        <f>'м.р. Алексеевский'!S28+'м.р. Борский'!S28+'м.р. Нефтегорский'!S28</f>
        <v>3477.7</v>
      </c>
      <c r="T28" s="9">
        <f>'м.р. Алексеевский'!T28+'м.р. Борский'!T28+'м.р. Нефтегорский'!T28</f>
        <v>5352.4</v>
      </c>
      <c r="U28" s="9">
        <f>'м.р. Алексеевский'!U28+'м.р. Борский'!U28+'м.р. Нефтегорский'!U28</f>
        <v>123350.09999999999</v>
      </c>
      <c r="V28" s="9">
        <f>'м.р. Алексеевский'!V28+'м.р. Борский'!V28+'м.р. Нефтегорский'!V28</f>
        <v>0</v>
      </c>
      <c r="W28" s="9">
        <f>'м.р. Алексеевский'!W28+'м.р. Борский'!W28+'м.р. Нефтегорский'!W28</f>
        <v>4.7</v>
      </c>
      <c r="X28" s="9">
        <f>'м.р. Алексеевский'!X28+'м.р. Борский'!X28+'м.р. Нефтегорский'!X28</f>
        <v>5352.4</v>
      </c>
      <c r="Y28" s="9">
        <f>'м.р. Алексеевский'!Y28+'м.р. Борский'!Y28+'м.р. Нефтегорский'!Y28</f>
        <v>0</v>
      </c>
      <c r="Z28" s="9">
        <f>'м.р. Алексеевский'!Z28+'м.р. Борский'!Z28+'м.р. Нефтегорский'!Z28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Алексеевский'!P29+'м.р. Борский'!P29+'м.р. Нефтегорский'!P29</f>
        <v>270.89999999999998</v>
      </c>
      <c r="Q29" s="9">
        <f>'м.р. Алексеевский'!Q29+'м.р. Борский'!Q29+'м.р. Нефтегорский'!Q29</f>
        <v>3.4000000000000004</v>
      </c>
      <c r="R29" s="9">
        <f>'м.р. Алексеевский'!R29+'м.р. Борский'!R29+'м.р. Нефтегорский'!R29</f>
        <v>136756.09999999998</v>
      </c>
      <c r="S29" s="9">
        <f>'м.р. Алексеевский'!S29+'м.р. Борский'!S29+'м.р. Нефтегорский'!S29</f>
        <v>4266.3999999999996</v>
      </c>
      <c r="T29" s="9">
        <f>'м.р. Алексеевский'!T29+'м.р. Борский'!T29+'м.р. Нефтегорский'!T29</f>
        <v>2108.5</v>
      </c>
      <c r="U29" s="9">
        <f>'м.р. Алексеевский'!U29+'м.р. Борский'!U29+'м.р. Нефтегорский'!U29</f>
        <v>136724.70000000001</v>
      </c>
      <c r="V29" s="9">
        <f>'м.р. Алексеевский'!V29+'м.р. Борский'!V29+'м.р. Нефтегорский'!V29</f>
        <v>0</v>
      </c>
      <c r="W29" s="9">
        <f>'м.р. Алексеевский'!W29+'м.р. Борский'!W29+'м.р. Нефтегорский'!W29</f>
        <v>31.4</v>
      </c>
      <c r="X29" s="9">
        <f>'м.р. Алексеевский'!X29+'м.р. Борский'!X29+'м.р. Нефтегорский'!X29</f>
        <v>2108.5</v>
      </c>
      <c r="Y29" s="9">
        <f>'м.р. Алексеевский'!Y29+'м.р. Борский'!Y29+'м.р. Нефтегорский'!Y29</f>
        <v>0</v>
      </c>
      <c r="Z29" s="9">
        <f>'м.р. Алексеевский'!Z29+'м.р. Борский'!Z29+'м.р. Нефтегорский'!Z29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Алексеевский'!P30+'м.р. Борский'!P30+'м.р. Нефтегорский'!P30</f>
        <v>210.8</v>
      </c>
      <c r="Q30" s="9">
        <f>'м.р. Алексеевский'!Q30+'м.р. Борский'!Q30+'м.р. Нефтегорский'!Q30</f>
        <v>1</v>
      </c>
      <c r="R30" s="9">
        <f>'м.р. Алексеевский'!R30+'м.р. Борский'!R30+'м.р. Нефтегорский'!R30</f>
        <v>105371.6</v>
      </c>
      <c r="S30" s="9">
        <f>'м.р. Алексеевский'!S30+'м.р. Борский'!S30+'м.р. Нефтегорский'!S30</f>
        <v>1685.3000000000002</v>
      </c>
      <c r="T30" s="9">
        <f>'м.р. Алексеевский'!T30+'м.р. Борский'!T30+'м.р. Нефтегорский'!T30</f>
        <v>962.6</v>
      </c>
      <c r="U30" s="9">
        <f>'м.р. Алексеевский'!U30+'м.р. Борский'!U30+'м.р. Нефтегорский'!U30</f>
        <v>105340.2</v>
      </c>
      <c r="V30" s="9">
        <f>'м.р. Алексеевский'!V30+'м.р. Борский'!V30+'м.р. Нефтегорский'!V30</f>
        <v>0</v>
      </c>
      <c r="W30" s="9">
        <f>'м.р. Алексеевский'!W30+'м.р. Борский'!W30+'м.р. Нефтегорский'!W30</f>
        <v>31.4</v>
      </c>
      <c r="X30" s="9">
        <f>'м.р. Алексеевский'!X30+'м.р. Борский'!X30+'м.р. Нефтегорский'!X30</f>
        <v>962.6</v>
      </c>
      <c r="Y30" s="9">
        <f>'м.р. Алексеевский'!Y30+'м.р. Борский'!Y30+'м.р. Нефтегорский'!Y30</f>
        <v>0</v>
      </c>
      <c r="Z30" s="9">
        <f>'м.р. Алексеевский'!Z30+'м.р. Борский'!Z30+'м.р. Нефтегорский'!Z30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Алексеевский'!P31+'м.р. Борский'!P31+'м.р. Нефтегорский'!P31</f>
        <v>21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265.5</v>
      </c>
      <c r="Q21" s="28">
        <f t="shared" ref="Q21:Z21" si="0">Q22+Q24+Q27+Q28</f>
        <v>20.3</v>
      </c>
      <c r="R21" s="28">
        <f>U21+V21+W21</f>
        <v>125891.1</v>
      </c>
      <c r="S21" s="28">
        <f t="shared" si="0"/>
        <v>10927.699999999999</v>
      </c>
      <c r="T21" s="28">
        <f>X21+Y21+Z21</f>
        <v>6095.9</v>
      </c>
      <c r="U21" s="28">
        <f t="shared" si="0"/>
        <v>125816.5</v>
      </c>
      <c r="V21" s="28">
        <f t="shared" si="0"/>
        <v>0</v>
      </c>
      <c r="W21" s="28">
        <f t="shared" si="0"/>
        <v>74.599999999999994</v>
      </c>
      <c r="X21" s="28">
        <f t="shared" si="0"/>
        <v>6095.9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13.1</v>
      </c>
      <c r="Q22" s="29">
        <v>0</v>
      </c>
      <c r="R22" s="29">
        <v>9399.1</v>
      </c>
      <c r="S22" s="29">
        <v>984.8</v>
      </c>
      <c r="T22" s="29">
        <v>0</v>
      </c>
      <c r="U22" s="29">
        <v>9399.1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7.1</v>
      </c>
      <c r="Q23" s="29">
        <v>0</v>
      </c>
      <c r="R23" s="29">
        <v>5889.1</v>
      </c>
      <c r="S23" s="29">
        <v>767.3</v>
      </c>
      <c r="T23" s="29">
        <v>0</v>
      </c>
      <c r="U23" s="29">
        <v>5889.1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146.30000000000001</v>
      </c>
      <c r="Q24" s="29">
        <v>11.1</v>
      </c>
      <c r="R24" s="29">
        <v>84130.8</v>
      </c>
      <c r="S24" s="29">
        <v>7092.4</v>
      </c>
      <c r="T24" s="29">
        <v>3659</v>
      </c>
      <c r="U24" s="29">
        <v>84058.2</v>
      </c>
      <c r="V24" s="29">
        <v>0</v>
      </c>
      <c r="W24" s="29">
        <v>72.599999999999994</v>
      </c>
      <c r="X24" s="29">
        <v>3659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88.2</v>
      </c>
      <c r="Q25" s="29">
        <v>5.4</v>
      </c>
      <c r="R25" s="29">
        <v>55238.6</v>
      </c>
      <c r="S25" s="29">
        <v>3321.1</v>
      </c>
      <c r="T25" s="29">
        <v>2219.1999999999998</v>
      </c>
      <c r="U25" s="29">
        <v>55238.6</v>
      </c>
      <c r="V25" s="29">
        <v>0</v>
      </c>
      <c r="W25" s="29">
        <v>0</v>
      </c>
      <c r="X25" s="29">
        <v>2219.1999999999998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13.7</v>
      </c>
      <c r="Q26" s="29">
        <v>5.4</v>
      </c>
      <c r="R26" s="29">
        <v>7249.8</v>
      </c>
      <c r="S26" s="29">
        <v>1651.6</v>
      </c>
      <c r="T26" s="29">
        <v>1309</v>
      </c>
      <c r="U26" s="29">
        <v>7177.2</v>
      </c>
      <c r="V26" s="29">
        <v>0</v>
      </c>
      <c r="W26" s="29">
        <v>72.599999999999994</v>
      </c>
      <c r="X26" s="29">
        <v>1309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31.5</v>
      </c>
      <c r="Q27" s="29">
        <v>1.4</v>
      </c>
      <c r="R27" s="29">
        <v>10140.1</v>
      </c>
      <c r="S27" s="29">
        <v>1068.7</v>
      </c>
      <c r="T27" s="29">
        <v>564.9</v>
      </c>
      <c r="U27" s="29">
        <v>10138.1</v>
      </c>
      <c r="V27" s="29">
        <v>0</v>
      </c>
      <c r="W27" s="29">
        <v>2</v>
      </c>
      <c r="X27" s="29">
        <v>564.9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74.599999999999994</v>
      </c>
      <c r="Q28" s="29">
        <v>7.8</v>
      </c>
      <c r="R28" s="29">
        <v>22221.1</v>
      </c>
      <c r="S28" s="29">
        <v>1781.8</v>
      </c>
      <c r="T28" s="29">
        <v>1872</v>
      </c>
      <c r="U28" s="29">
        <v>22221.1</v>
      </c>
      <c r="V28" s="29">
        <v>0</v>
      </c>
      <c r="W28" s="29">
        <v>0</v>
      </c>
      <c r="X28" s="29">
        <v>1872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38</v>
      </c>
      <c r="Q29" s="29">
        <v>0.3</v>
      </c>
      <c r="R29" s="29">
        <v>19238.599999999999</v>
      </c>
      <c r="S29" s="29">
        <v>1649.5</v>
      </c>
      <c r="T29" s="29">
        <v>130.80000000000001</v>
      </c>
      <c r="U29" s="29">
        <v>19238.599999999999</v>
      </c>
      <c r="V29" s="29">
        <v>0</v>
      </c>
      <c r="W29" s="29">
        <v>0</v>
      </c>
      <c r="X29" s="29">
        <v>130.80000000000001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33.1</v>
      </c>
      <c r="Q30" s="29">
        <v>0</v>
      </c>
      <c r="R30" s="29">
        <v>16419.599999999999</v>
      </c>
      <c r="S30" s="29">
        <v>1646.7</v>
      </c>
      <c r="T30" s="29">
        <v>0</v>
      </c>
      <c r="U30" s="29">
        <v>16419.599999999999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543.9</v>
      </c>
      <c r="Q21" s="28">
        <f t="shared" ref="Q21:Z21" si="0">Q22+Q24+Q27+Q28</f>
        <v>19.2</v>
      </c>
      <c r="R21" s="28">
        <f>U21+V21+W21</f>
        <v>250846.3</v>
      </c>
      <c r="S21" s="28">
        <f t="shared" si="0"/>
        <v>5722.9000000000005</v>
      </c>
      <c r="T21" s="28">
        <f>X21+Y21+Z21</f>
        <v>7439</v>
      </c>
      <c r="U21" s="28">
        <f t="shared" si="0"/>
        <v>250746.3</v>
      </c>
      <c r="V21" s="28">
        <f t="shared" si="0"/>
        <v>0</v>
      </c>
      <c r="W21" s="28">
        <f t="shared" si="0"/>
        <v>100</v>
      </c>
      <c r="X21" s="28">
        <f t="shared" si="0"/>
        <v>7439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17.8</v>
      </c>
      <c r="Q22" s="29">
        <v>3</v>
      </c>
      <c r="R22" s="29">
        <v>16208.3</v>
      </c>
      <c r="S22" s="29">
        <v>3645.7</v>
      </c>
      <c r="T22" s="29">
        <v>2049.6</v>
      </c>
      <c r="U22" s="29">
        <v>16208.3</v>
      </c>
      <c r="V22" s="29">
        <v>0</v>
      </c>
      <c r="W22" s="29">
        <v>0</v>
      </c>
      <c r="X22" s="29">
        <v>2049.6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13.3</v>
      </c>
      <c r="Q23" s="29">
        <v>0</v>
      </c>
      <c r="R23" s="29">
        <v>12812.8</v>
      </c>
      <c r="S23" s="29">
        <v>3645.7</v>
      </c>
      <c r="T23" s="29">
        <v>0</v>
      </c>
      <c r="U23" s="29">
        <v>12812.8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285.3</v>
      </c>
      <c r="Q24" s="29">
        <v>11.9</v>
      </c>
      <c r="R24" s="29">
        <v>166282.1</v>
      </c>
      <c r="S24" s="29">
        <v>1326.3</v>
      </c>
      <c r="T24" s="29">
        <v>4282.6000000000004</v>
      </c>
      <c r="U24" s="29">
        <v>166182.1</v>
      </c>
      <c r="V24" s="29">
        <v>0</v>
      </c>
      <c r="W24" s="29">
        <v>100</v>
      </c>
      <c r="X24" s="29">
        <v>4282.6000000000004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167.6</v>
      </c>
      <c r="Q25" s="29">
        <v>4.4000000000000004</v>
      </c>
      <c r="R25" s="29">
        <v>105078.8</v>
      </c>
      <c r="S25" s="29">
        <v>1295.9000000000001</v>
      </c>
      <c r="T25" s="29">
        <v>1487.3</v>
      </c>
      <c r="U25" s="29">
        <v>105078.8</v>
      </c>
      <c r="V25" s="29">
        <v>0</v>
      </c>
      <c r="W25" s="29">
        <v>0</v>
      </c>
      <c r="X25" s="29">
        <v>1487.3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32.200000000000003</v>
      </c>
      <c r="Q26" s="29">
        <v>6</v>
      </c>
      <c r="R26" s="29">
        <v>18994.8</v>
      </c>
      <c r="S26" s="29">
        <v>0</v>
      </c>
      <c r="T26" s="29">
        <v>1656.9</v>
      </c>
      <c r="U26" s="29">
        <v>18894.8</v>
      </c>
      <c r="V26" s="29">
        <v>0</v>
      </c>
      <c r="W26" s="29">
        <v>100</v>
      </c>
      <c r="X26" s="29">
        <v>1656.9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64.900000000000006</v>
      </c>
      <c r="Q27" s="29">
        <v>2</v>
      </c>
      <c r="R27" s="29">
        <v>18768.099999999999</v>
      </c>
      <c r="S27" s="29">
        <v>318.8</v>
      </c>
      <c r="T27" s="29">
        <v>666.4</v>
      </c>
      <c r="U27" s="29">
        <v>18768.099999999999</v>
      </c>
      <c r="V27" s="29">
        <v>0</v>
      </c>
      <c r="W27" s="29">
        <v>0</v>
      </c>
      <c r="X27" s="29">
        <v>666.4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175.9</v>
      </c>
      <c r="Q28" s="29">
        <v>2.2999999999999998</v>
      </c>
      <c r="R28" s="29">
        <v>49587.8</v>
      </c>
      <c r="S28" s="29">
        <v>432.1</v>
      </c>
      <c r="T28" s="29">
        <v>440.4</v>
      </c>
      <c r="U28" s="29">
        <v>49587.8</v>
      </c>
      <c r="V28" s="29">
        <v>0</v>
      </c>
      <c r="W28" s="29">
        <v>0</v>
      </c>
      <c r="X28" s="29">
        <v>440.4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77.900000000000006</v>
      </c>
      <c r="Q29" s="29">
        <v>1.5</v>
      </c>
      <c r="R29" s="29">
        <v>38721.599999999999</v>
      </c>
      <c r="S29" s="29">
        <v>30.4</v>
      </c>
      <c r="T29" s="29">
        <v>1066.0999999999999</v>
      </c>
      <c r="U29" s="29">
        <v>38721.599999999999</v>
      </c>
      <c r="V29" s="29">
        <v>0</v>
      </c>
      <c r="W29" s="29">
        <v>0</v>
      </c>
      <c r="X29" s="29">
        <v>1066.0999999999999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55.5</v>
      </c>
      <c r="Q30" s="29">
        <v>1</v>
      </c>
      <c r="R30" s="29">
        <v>27088.400000000001</v>
      </c>
      <c r="S30" s="29">
        <v>30.4</v>
      </c>
      <c r="T30" s="29">
        <v>962.6</v>
      </c>
      <c r="U30" s="29">
        <v>27088.400000000001</v>
      </c>
      <c r="V30" s="29">
        <v>0</v>
      </c>
      <c r="W30" s="29">
        <v>0</v>
      </c>
      <c r="X30" s="29">
        <v>962.6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684.8</v>
      </c>
      <c r="Q21" s="28">
        <f t="shared" ref="Q21:Z21" si="0">Q22+Q24+Q27+Q28</f>
        <v>41.4</v>
      </c>
      <c r="R21" s="28">
        <f>U21+V21+W21</f>
        <v>297566.09999999998</v>
      </c>
      <c r="S21" s="28">
        <f t="shared" si="0"/>
        <v>9021.6</v>
      </c>
      <c r="T21" s="28">
        <f>X21+Y21+Z21</f>
        <v>10441.799999999999</v>
      </c>
      <c r="U21" s="28">
        <f t="shared" si="0"/>
        <v>296754.09999999998</v>
      </c>
      <c r="V21" s="28">
        <f t="shared" si="0"/>
        <v>0</v>
      </c>
      <c r="W21" s="28">
        <f t="shared" si="0"/>
        <v>812</v>
      </c>
      <c r="X21" s="28">
        <f t="shared" si="0"/>
        <v>10382.599999999999</v>
      </c>
      <c r="Y21" s="28">
        <f t="shared" si="0"/>
        <v>0</v>
      </c>
      <c r="Z21" s="28">
        <f t="shared" si="0"/>
        <v>59.2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</v>
      </c>
      <c r="Q22" s="29">
        <v>0</v>
      </c>
      <c r="R22" s="29">
        <v>17535</v>
      </c>
      <c r="S22" s="29">
        <v>765</v>
      </c>
      <c r="T22" s="29">
        <v>0</v>
      </c>
      <c r="U22" s="29">
        <v>17473</v>
      </c>
      <c r="V22" s="29">
        <v>0</v>
      </c>
      <c r="W22" s="29">
        <v>62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</v>
      </c>
      <c r="Q23" s="29">
        <v>0</v>
      </c>
      <c r="R23" s="29">
        <v>11914.6</v>
      </c>
      <c r="S23" s="29">
        <v>754.6</v>
      </c>
      <c r="T23" s="29">
        <v>0</v>
      </c>
      <c r="U23" s="29">
        <v>11862.5</v>
      </c>
      <c r="V23" s="29">
        <v>0</v>
      </c>
      <c r="W23" s="29">
        <v>52.1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372.2</v>
      </c>
      <c r="Q24" s="29">
        <v>27.6</v>
      </c>
      <c r="R24" s="29">
        <v>204376.8</v>
      </c>
      <c r="S24" s="29">
        <v>6424.1</v>
      </c>
      <c r="T24" s="29">
        <v>6951.1</v>
      </c>
      <c r="U24" s="29">
        <v>203631.5</v>
      </c>
      <c r="V24" s="29">
        <v>0</v>
      </c>
      <c r="W24" s="29">
        <v>745.3</v>
      </c>
      <c r="X24" s="29">
        <v>6891.9</v>
      </c>
      <c r="Y24" s="29">
        <v>0</v>
      </c>
      <c r="Z24" s="29">
        <v>59.2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171.2</v>
      </c>
      <c r="Q25" s="29">
        <v>6.6</v>
      </c>
      <c r="R25" s="29">
        <v>102182.8</v>
      </c>
      <c r="S25" s="29">
        <v>2286.9</v>
      </c>
      <c r="T25" s="29">
        <v>1759.7</v>
      </c>
      <c r="U25" s="29">
        <v>101604.9</v>
      </c>
      <c r="V25" s="29">
        <v>0</v>
      </c>
      <c r="W25" s="29">
        <v>577.9</v>
      </c>
      <c r="X25" s="29">
        <v>1759.7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33.299999999999997</v>
      </c>
      <c r="Q26" s="29">
        <v>19.100000000000001</v>
      </c>
      <c r="R26" s="29">
        <v>17713.7</v>
      </c>
      <c r="S26" s="29">
        <v>1108.2</v>
      </c>
      <c r="T26" s="29">
        <v>4104.3</v>
      </c>
      <c r="U26" s="29">
        <v>17577.7</v>
      </c>
      <c r="V26" s="29">
        <v>0</v>
      </c>
      <c r="W26" s="29">
        <v>136</v>
      </c>
      <c r="X26" s="29">
        <v>4045.1</v>
      </c>
      <c r="Y26" s="29">
        <v>0</v>
      </c>
      <c r="Z26" s="29">
        <v>59.2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97.9</v>
      </c>
      <c r="Q27" s="29">
        <v>1.9</v>
      </c>
      <c r="R27" s="29">
        <v>24108.400000000001</v>
      </c>
      <c r="S27" s="29">
        <v>568.70000000000005</v>
      </c>
      <c r="T27" s="29">
        <v>450.7</v>
      </c>
      <c r="U27" s="29">
        <v>24108.400000000001</v>
      </c>
      <c r="V27" s="29">
        <v>0</v>
      </c>
      <c r="W27" s="29">
        <v>0</v>
      </c>
      <c r="X27" s="29">
        <v>450.7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191.7</v>
      </c>
      <c r="Q28" s="29">
        <v>11.9</v>
      </c>
      <c r="R28" s="29">
        <v>51545.9</v>
      </c>
      <c r="S28" s="29">
        <v>1263.8</v>
      </c>
      <c r="T28" s="29">
        <v>3040</v>
      </c>
      <c r="U28" s="29">
        <v>51541.2</v>
      </c>
      <c r="V28" s="29">
        <v>0</v>
      </c>
      <c r="W28" s="29">
        <v>4.7</v>
      </c>
      <c r="X28" s="29">
        <v>3040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155</v>
      </c>
      <c r="Q29" s="29">
        <v>1.6</v>
      </c>
      <c r="R29" s="29">
        <v>78795.899999999994</v>
      </c>
      <c r="S29" s="29">
        <v>2586.5</v>
      </c>
      <c r="T29" s="29">
        <v>911.6</v>
      </c>
      <c r="U29" s="29">
        <v>78764.5</v>
      </c>
      <c r="V29" s="29">
        <v>0</v>
      </c>
      <c r="W29" s="29">
        <v>31.4</v>
      </c>
      <c r="X29" s="29">
        <v>911.6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122.2</v>
      </c>
      <c r="Q30" s="29">
        <v>0</v>
      </c>
      <c r="R30" s="29">
        <v>61863.6</v>
      </c>
      <c r="S30" s="29">
        <v>8.1999999999999993</v>
      </c>
      <c r="T30" s="29">
        <v>0</v>
      </c>
      <c r="U30" s="29">
        <v>61832.2</v>
      </c>
      <c r="V30" s="29">
        <v>0</v>
      </c>
      <c r="W30" s="29">
        <v>31.4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D31" sqref="AD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Безенчукский'!P21+'м.р. Красноармейский'!P21+'м.р. Пестравский'!P21+'м.р.  Приволжский'!P21+'м.р. Хворостянский'!P21+'г. Чапаевск'!P21</f>
        <v>4056.9</v>
      </c>
      <c r="Q21" s="28">
        <f>'м.р. Безенчукский'!Q21+'м.р. Красноармейский'!Q21+'м.р. Пестравский'!Q21+'м.р.  Приволжский'!Q21+'м.р. Хворостянский'!Q21+'г. Чапаевск'!Q21</f>
        <v>165.7</v>
      </c>
      <c r="R21" s="28">
        <f>'м.р. Безенчукский'!R21+'м.р. Красноармейский'!R21+'м.р. Пестравский'!R21+'м.р.  Приволжский'!R21+'м.р. Хворостянский'!R21+'г. Чапаевск'!R21</f>
        <v>1900607.3</v>
      </c>
      <c r="S21" s="28">
        <f>'м.р. Безенчукский'!S21+'м.р. Красноармейский'!S21+'м.р. Пестравский'!S21+'м.р.  Приволжский'!S21+'м.р. Хворостянский'!S21+'г. Чапаевск'!S21</f>
        <v>93392.4</v>
      </c>
      <c r="T21" s="28">
        <f>'м.р. Безенчукский'!T21+'м.р. Красноармейский'!T21+'м.р. Пестравский'!T21+'м.р.  Приволжский'!T21+'м.р. Хворостянский'!T21+'г. Чапаевск'!T21</f>
        <v>51386.8</v>
      </c>
      <c r="U21" s="28">
        <f>'м.р. Безенчукский'!U21+'м.р. Красноармейский'!U21+'м.р. Пестравский'!U21+'м.р.  Приволжский'!U21+'м.р. Хворостянский'!U21+'г. Чапаевск'!U21</f>
        <v>1900560.5</v>
      </c>
      <c r="V21" s="28">
        <f>'м.р. Безенчукский'!V21+'м.р. Красноармейский'!V21+'м.р. Пестравский'!V21+'м.р.  Приволжский'!V21+'м.р. Хворостянский'!V21+'г. Чапаевск'!V21</f>
        <v>0</v>
      </c>
      <c r="W21" s="28">
        <f>'м.р. Безенчукский'!W21+'м.р. Красноармейский'!W21+'м.р. Пестравский'!W21+'м.р.  Приволжский'!W21+'м.р. Хворостянский'!W21+'г. Чапаевск'!W21</f>
        <v>46.8</v>
      </c>
      <c r="X21" s="28">
        <f>'м.р. Безенчукский'!X21+'м.р. Красноармейский'!X21+'м.р. Пестравский'!X21+'м.р.  Приволжский'!X21+'м.р. Хворостянский'!X21+'г. Чапаевск'!X21</f>
        <v>51386.8</v>
      </c>
      <c r="Y21" s="28">
        <f>'м.р. Безенчукский'!Y21+'м.р. Красноармейский'!Y21+'м.р. Пестравский'!Y21+'м.р.  Приволжский'!Y21+'м.р. Хворостянский'!Y21+'г. Чапаевск'!Y21</f>
        <v>0</v>
      </c>
      <c r="Z21" s="28">
        <f>'м.р. Безенчукский'!Z21+'м.р. Красноармейский'!Z21+'м.р. Пестравский'!Z21+'м.р.  Приволжский'!Z21+'м.р. Хворостянский'!Z21+'г. Чапаевск'!Z21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123.7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2.2999999999999998</v>
      </c>
      <c r="R22" s="29">
        <f>'м.р. Безенчукский'!R22+'м.р. Красноармейский'!R22+'м.р. Пестравский'!R22+'м.р.  Приволжский'!R22+'м.р. Хворостянский'!R22+'г. Чапаевск'!R22</f>
        <v>104263.50000000001</v>
      </c>
      <c r="S22" s="29">
        <f>'м.р. Безенчукский'!S22+'м.р. Красноармейский'!S22+'м.р. Пестравский'!S22+'м.р.  Приволжский'!S22+'м.р. Хворостянский'!S22+'г. Чапаевск'!S22</f>
        <v>4521.5999999999995</v>
      </c>
      <c r="T22" s="29">
        <f>'м.р. Безенчукский'!T22+'м.р. Красноармейский'!T22+'м.р. Пестравский'!T22+'м.р.  Приволжский'!T22+'м.р. Хворостянский'!T22+'г. Чапаевск'!T22</f>
        <v>1374</v>
      </c>
      <c r="U22" s="29">
        <f>'м.р. Безенчукский'!U22+'м.р. Красноармейский'!U22+'м.р. Пестравский'!U22+'м.р.  Приволжский'!U22+'м.р. Хворостянский'!U22+'г. Чапаевск'!U22</f>
        <v>104263.50000000001</v>
      </c>
      <c r="V22" s="29">
        <f>'м.р. Безенчукский'!V22+'м.р. Красноармейский'!V22+'м.р. Пестравский'!V22+'м.р.  Приволжский'!V22+'м.р. Хворостянский'!V22+'г. Чапаевск'!V22</f>
        <v>0</v>
      </c>
      <c r="W22" s="29">
        <f>'м.р. Безенчукский'!W22+'м.р. Красноармейский'!W22+'м.р. Пестравский'!W22+'м.р.  Приволжский'!W22+'м.р. Хворостянский'!W22+'г. Чапаевск'!W22</f>
        <v>0</v>
      </c>
      <c r="X22" s="29">
        <f>'м.р. Безенчукский'!X22+'м.р. Красноармейский'!X22+'м.р. Пестравский'!X22+'м.р.  Приволжский'!X22+'м.р. Хворостянский'!X22+'г. Чапаевск'!X22</f>
        <v>1374</v>
      </c>
      <c r="Y22" s="29">
        <f>'м.р. Безенчукский'!Y22+'м.р. Красноармейский'!Y22+'м.р. Пестравский'!Y22+'м.р.  Приволжский'!Y22+'м.р. Хворостянский'!Y22+'г. Чапаевск'!Y22</f>
        <v>0</v>
      </c>
      <c r="Z22" s="29">
        <f>'м.р. Безенчукский'!Z22+'м.р. Красноармейский'!Z22+'м.р. Пестравский'!Z22+'м.р.  Приволжский'!Z22+'м.р. Хворостянский'!Z22+'г. Чапаевск'!Z22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Безенчукский'!P23+'м.р. Красноармейский'!P23+'м.р. Пестравский'!P23+'м.р.  Приволжский'!P23+'м.р. Хворостянский'!P23+'г. Чапаевск'!P23</f>
        <v>114</v>
      </c>
      <c r="Q23" s="29">
        <f>'м.р. Безенчукский'!Q23+'м.р. Красноармейский'!Q23+'м.р. Пестравский'!Q23+'м.р.  Приволжский'!Q23+'м.р. Хворостянский'!Q23+'г. Чапаевск'!Q23</f>
        <v>1.3</v>
      </c>
      <c r="R23" s="29">
        <f>'м.р. Безенчукский'!R23+'м.р. Красноармейский'!R23+'м.р. Пестравский'!R23+'м.р.  Приволжский'!R23+'м.р. Хворостянский'!R23+'г. Чапаевск'!R23</f>
        <v>96660.9</v>
      </c>
      <c r="S23" s="29">
        <f>'м.р. Безенчукский'!S23+'м.р. Красноармейский'!S23+'м.р. Пестравский'!S23+'м.р.  Приволжский'!S23+'м.р. Хворостянский'!S23+'г. Чапаевск'!S23</f>
        <v>4331.5999999999995</v>
      </c>
      <c r="T23" s="29">
        <f>'м.р. Безенчукский'!T23+'м.р. Красноармейский'!T23+'м.р. Пестравский'!T23+'м.р.  Приволжский'!T23+'м.р. Хворостянский'!T23+'г. Чапаевск'!T23</f>
        <v>808.30000000000007</v>
      </c>
      <c r="U23" s="29">
        <f>'м.р. Безенчукский'!U23+'м.р. Красноармейский'!U23+'м.р. Пестравский'!U23+'м.р.  Приволжский'!U23+'м.р. Хворостянский'!U23+'г. Чапаевск'!U23</f>
        <v>96660.9</v>
      </c>
      <c r="V23" s="29">
        <f>'м.р. Безенчукский'!V23+'м.р. Красноармейский'!V23+'м.р. Пестравский'!V23+'м.р.  Приволжский'!V23+'м.р. Хворостянский'!V23+'г. Чапаевск'!V23</f>
        <v>0</v>
      </c>
      <c r="W23" s="29">
        <f>'м.р. Безенчукский'!W23+'м.р. Красноармейский'!W23+'м.р. Пестравский'!W23+'м.р.  Приволжский'!W23+'м.р. Хворостянский'!W23+'г. Чапаевск'!W23</f>
        <v>0</v>
      </c>
      <c r="X23" s="29">
        <f>'м.р. Безенчукский'!X23+'м.р. Красноармейский'!X23+'м.р. Пестравский'!X23+'м.р.  Приволжский'!X23+'м.р. Хворостянский'!X23+'г. Чапаевск'!X23</f>
        <v>808.30000000000007</v>
      </c>
      <c r="Y23" s="29">
        <f>'м.р. Безенчукский'!Y23+'м.р. Красноармейский'!Y23+'м.р. Пестравский'!Y23+'м.р.  Приволжский'!Y23+'м.р. Хворостянский'!Y23+'г. Чапаевск'!Y23</f>
        <v>0</v>
      </c>
      <c r="Z23" s="29">
        <f>'м.р. Безенчукский'!Z23+'м.р. Красноармейский'!Z23+'м.р. Пестравский'!Z23+'м.р.  Приволжский'!Z23+'м.р. Хворостянский'!Z23+'г. Чапаевск'!Z23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Безенчукский'!P24+'м.р. Красноармейский'!P24+'м.р. Пестравский'!P24+'м.р.  Приволжский'!P24+'м.р. Хворостянский'!P24+'г. Чапаевск'!P24</f>
        <v>2026.6</v>
      </c>
      <c r="Q24" s="29">
        <f>'м.р. Безенчукский'!Q24+'м.р. Красноармейский'!Q24+'м.р. Пестравский'!Q24+'м.р.  Приволжский'!Q24+'м.р. Хворостянский'!Q24+'г. Чапаевск'!Q24</f>
        <v>85.9</v>
      </c>
      <c r="R24" s="29">
        <f>'м.р. Безенчукский'!R24+'м.р. Красноармейский'!R24+'м.р. Пестравский'!R24+'м.р.  Приволжский'!R24+'м.р. Хворостянский'!R24+'г. Чапаевск'!R24</f>
        <v>1233954.6000000001</v>
      </c>
      <c r="S24" s="29">
        <f>'м.р. Безенчукский'!S24+'м.р. Красноармейский'!S24+'м.р. Пестравский'!S24+'м.р.  Приволжский'!S24+'м.р. Хворостянский'!S24+'г. Чапаевск'!S24</f>
        <v>55001.8</v>
      </c>
      <c r="T24" s="29">
        <f>'м.р. Безенчукский'!T24+'м.р. Красноармейский'!T24+'м.р. Пестравский'!T24+'м.р.  Приволжский'!T24+'м.р. Хворостянский'!T24+'г. Чапаевск'!T24</f>
        <v>28904.199999999997</v>
      </c>
      <c r="U24" s="29">
        <f>'м.р. Безенчукский'!U24+'м.р. Красноармейский'!U24+'м.р. Пестравский'!U24+'м.р.  Приволжский'!U24+'м.р. Хворостянский'!U24+'г. Чапаевск'!U24</f>
        <v>1233907.7999999998</v>
      </c>
      <c r="V24" s="29">
        <f>'м.р. Безенчукский'!V24+'м.р. Красноармейский'!V24+'м.р. Пестравский'!V24+'м.р.  Приволжский'!V24+'м.р. Хворостянский'!V24+'г. Чапаевск'!V24</f>
        <v>0</v>
      </c>
      <c r="W24" s="29">
        <f>'м.р. Безенчукский'!W24+'м.р. Красноармейский'!W24+'м.р. Пестравский'!W24+'м.р.  Приволжский'!W24+'м.р. Хворостянский'!W24+'г. Чапаевск'!W24</f>
        <v>46.8</v>
      </c>
      <c r="X24" s="29">
        <f>'м.р. Безенчукский'!X24+'м.р. Красноармейский'!X24+'м.р. Пестравский'!X24+'м.р.  Приволжский'!X24+'м.р. Хворостянский'!X24+'г. Чапаевск'!X24</f>
        <v>28904.199999999997</v>
      </c>
      <c r="Y24" s="29">
        <f>'м.р. Безенчукский'!Y24+'м.р. Красноармейский'!Y24+'м.р. Пестравский'!Y24+'м.р.  Приволжский'!Y24+'м.р. Хворостянский'!Y24+'г. Чапаевск'!Y24</f>
        <v>0</v>
      </c>
      <c r="Z24" s="29">
        <f>'м.р. Безенчукский'!Z24+'м.р. Красноармейский'!Z24+'м.р. Пестравский'!Z24+'м.р.  Приволжский'!Z24+'м.р. Хворостянский'!Z24+'г. Чапаевск'!Z24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Безенчукский'!P25+'м.р. Красноармейский'!P25+'м.р. Пестравский'!P25+'м.р.  Приволжский'!P25+'м.р. Хворостянский'!P25+'г. Чапаевск'!P25</f>
        <v>1177.8999999999999</v>
      </c>
      <c r="Q25" s="29">
        <f>'м.р. Безенчукский'!Q25+'м.р. Красноармейский'!Q25+'м.р. Пестравский'!Q25+'м.р.  Приволжский'!Q25+'м.р. Хворостянский'!Q25+'г. Чапаевск'!Q25</f>
        <v>19.5</v>
      </c>
      <c r="R25" s="29">
        <f>'м.р. Безенчукский'!R25+'м.р. Красноармейский'!R25+'м.р. Пестравский'!R25+'м.р.  Приволжский'!R25+'м.р. Хворостянский'!R25+'г. Чапаевск'!R25</f>
        <v>759389.10000000009</v>
      </c>
      <c r="S25" s="29">
        <f>'м.р. Безенчукский'!S25+'м.р. Красноармейский'!S25+'м.р. Пестравский'!S25+'м.р.  Приволжский'!S25+'м.р. Хворостянский'!S25+'г. Чапаевск'!S25</f>
        <v>18604.2</v>
      </c>
      <c r="T25" s="29">
        <f>'м.р. Безенчукский'!T25+'м.р. Красноармейский'!T25+'м.р. Пестравский'!T25+'м.р.  Приволжский'!T25+'м.р. Хворостянский'!T25+'г. Чапаевск'!T25</f>
        <v>7094.2</v>
      </c>
      <c r="U25" s="29">
        <f>'м.р. Безенчукский'!U25+'м.р. Красноармейский'!U25+'м.р. Пестравский'!U25+'м.р.  Приволжский'!U25+'м.р. Хворостянский'!U25+'г. Чапаевск'!U25</f>
        <v>759386.3</v>
      </c>
      <c r="V25" s="29">
        <f>'м.р. Безенчукский'!V25+'м.р. Красноармейский'!V25+'м.р. Пестравский'!V25+'м.р.  Приволжский'!V25+'м.р. Хворостянский'!V25+'г. Чапаевск'!V25</f>
        <v>0</v>
      </c>
      <c r="W25" s="29">
        <f>'м.р. Безенчукский'!W25+'м.р. Красноармейский'!W25+'м.р. Пестравский'!W25+'м.р.  Приволжский'!W25+'м.р. Хворостянский'!W25+'г. Чапаевск'!W25</f>
        <v>2.8</v>
      </c>
      <c r="X25" s="29">
        <f>'м.р. Безенчукский'!X25+'м.р. Красноармейский'!X25+'м.р. Пестравский'!X25+'м.р.  Приволжский'!X25+'м.р. Хворостянский'!X25+'г. Чапаевск'!X25</f>
        <v>7094.2</v>
      </c>
      <c r="Y25" s="29">
        <f>'м.р. Безенчукский'!Y25+'м.р. Красноармейский'!Y25+'м.р. Пестравский'!Y25+'м.р.  Приволжский'!Y25+'м.р. Хворостянский'!Y25+'г. Чапаевск'!Y25</f>
        <v>0</v>
      </c>
      <c r="Z25" s="29">
        <f>'м.р. Безенчукский'!Z25+'м.р. Красноармейский'!Z25+'м.р. Пестравский'!Z25+'м.р.  Приволжский'!Z25+'м.р. Хворостянский'!Z25+'г. Чапаевск'!Z25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135.89999999999998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49.5</v>
      </c>
      <c r="R26" s="29">
        <f>'м.р. Безенчукский'!R26+'м.р. Красноармейский'!R26+'м.р. Пестравский'!R26+'м.р.  Приволжский'!R26+'м.р. Хворостянский'!R26+'г. Чапаевск'!R26</f>
        <v>79677.5</v>
      </c>
      <c r="S26" s="29">
        <f>'м.р. Безенчукский'!S26+'м.р. Красноармейский'!S26+'м.р. Пестравский'!S26+'м.р.  Приволжский'!S26+'м.р. Хворостянский'!S26+'г. Чапаевск'!S26</f>
        <v>7695</v>
      </c>
      <c r="T26" s="29">
        <f>'м.р. Безенчукский'!T26+'м.р. Красноармейский'!T26+'м.р. Пестравский'!T26+'м.р.  Приволжский'!T26+'м.р. Хворостянский'!T26+'г. Чапаевск'!T26</f>
        <v>14122.3</v>
      </c>
      <c r="U26" s="29">
        <f>'м.р. Безенчукский'!U26+'м.р. Красноармейский'!U26+'м.р. Пестравский'!U26+'м.р.  Приволжский'!U26+'м.р. Хворостянский'!U26+'г. Чапаевск'!U26</f>
        <v>79633.5</v>
      </c>
      <c r="V26" s="29">
        <f>'м.р. Безенчукский'!V26+'м.р. Красноармейский'!V26+'м.р. Пестравский'!V26+'м.р.  Приволжский'!V26+'м.р. Хворостянский'!V26+'г. Чапаевск'!V26</f>
        <v>0</v>
      </c>
      <c r="W26" s="29">
        <f>'м.р. Безенчукский'!W26+'м.р. Красноармейский'!W26+'м.р. Пестравский'!W26+'м.р.  Приволжский'!W26+'м.р. Хворостянский'!W26+'г. Чапаевск'!W26</f>
        <v>44</v>
      </c>
      <c r="X26" s="29">
        <f>'м.р. Безенчукский'!X26+'м.р. Красноармейский'!X26+'м.р. Пестравский'!X26+'м.р.  Приволжский'!X26+'м.р. Хворостянский'!X26+'г. Чапаевск'!X26</f>
        <v>14122.3</v>
      </c>
      <c r="Y26" s="29">
        <f>'м.р. Безенчукский'!Y26+'м.р. Красноармейский'!Y26+'м.р. Пестравский'!Y26+'м.р.  Приволжский'!Y26+'м.р. Хворостянский'!Y26+'г. Чапаевск'!Y26</f>
        <v>0</v>
      </c>
      <c r="Z26" s="29">
        <f>'м.р. Безенчукский'!Z26+'м.р. Красноармейский'!Z26+'м.р. Пестравский'!Z26+'м.р.  Приволжский'!Z26+'м.р. Хворостянский'!Z26+'г. Чапаевск'!Z26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Безенчукский'!P27+'м.р. Красноармейский'!P27+'м.р. Пестравский'!P27+'м.р.  Приволжский'!P27+'м.р. Хворостянский'!P27+'г. Чапаевск'!P27</f>
        <v>525.70000000000005</v>
      </c>
      <c r="Q27" s="29">
        <f>'м.р. Безенчукский'!Q27+'м.р. Красноармейский'!Q27+'м.р. Пестравский'!Q27+'м.р.  Приволжский'!Q27+'м.р. Хворостянский'!Q27+'г. Чапаевск'!Q27</f>
        <v>4.8</v>
      </c>
      <c r="R27" s="29">
        <f>'м.р. Безенчукский'!R27+'м.р. Красноармейский'!R27+'м.р. Пестравский'!R27+'м.р.  Приволжский'!R27+'м.р. Хворостянский'!R27+'г. Чапаевск'!R27</f>
        <v>160149.20000000001</v>
      </c>
      <c r="S27" s="29">
        <f>'м.р. Безенчукский'!S27+'м.р. Красноармейский'!S27+'м.р. Пестравский'!S27+'м.р.  Приволжский'!S27+'м.р. Хворостянский'!S27+'г. Чапаевск'!S27</f>
        <v>5032.8000000000011</v>
      </c>
      <c r="T27" s="29">
        <f>'м.р. Безенчукский'!T27+'м.р. Красноармейский'!T27+'м.р. Пестравский'!T27+'м.р.  Приволжский'!T27+'м.р. Хворостянский'!T27+'г. Чапаевск'!T27</f>
        <v>1491.7</v>
      </c>
      <c r="U27" s="29">
        <f>'м.р. Безенчукский'!U27+'м.р. Красноармейский'!U27+'м.р. Пестравский'!U27+'м.р.  Приволжский'!U27+'м.р. Хворостянский'!U27+'г. Чапаевск'!U27</f>
        <v>160149.20000000001</v>
      </c>
      <c r="V27" s="29">
        <f>'м.р. Безенчукский'!V27+'м.р. Красноармейский'!V27+'м.р. Пестравский'!V27+'м.р.  Приволжский'!V27+'м.р. Хворостянский'!V27+'г. Чапаевск'!V27</f>
        <v>0</v>
      </c>
      <c r="W27" s="29">
        <f>'м.р. Безенчукский'!W27+'м.р. Красноармейский'!W27+'м.р. Пестравский'!W27+'м.р.  Приволжский'!W27+'м.р. Хворостянский'!W27+'г. Чапаевск'!W27</f>
        <v>0</v>
      </c>
      <c r="X27" s="29">
        <f>'м.р. Безенчукский'!X27+'м.р. Красноармейский'!X27+'м.р. Пестравский'!X27+'м.р.  Приволжский'!X27+'м.р. Хворостянский'!X27+'г. Чапаевск'!X27</f>
        <v>1491.7</v>
      </c>
      <c r="Y27" s="29">
        <f>'м.р. Безенчукский'!Y27+'м.р. Красноармейский'!Y27+'м.р. Пестравский'!Y27+'м.р.  Приволжский'!Y27+'м.р. Хворостянский'!Y27+'г. Чапаевск'!Y27</f>
        <v>0</v>
      </c>
      <c r="Z27" s="29">
        <f>'м.р. Безенчукский'!Z27+'м.р. Красноармейский'!Z27+'м.р. Пестравский'!Z27+'м.р.  Приволжский'!Z27+'м.р. Хворостянский'!Z27+'г. Чапаевск'!Z27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Безенчукский'!P28+'м.р. Красноармейский'!P28+'м.р. Пестравский'!P28+'м.р.  Приволжский'!P28+'м.р. Хворостянский'!P28+'г. Чапаевск'!P28</f>
        <v>1380.9</v>
      </c>
      <c r="Q28" s="29">
        <f>'м.р. Безенчукский'!Q28+'м.р. Красноармейский'!Q28+'м.р. Пестравский'!Q28+'м.р.  Приволжский'!Q28+'м.р. Хворостянский'!Q28+'г. Чапаевск'!Q28</f>
        <v>72.699999999999989</v>
      </c>
      <c r="R28" s="29">
        <f>'м.р. Безенчукский'!R28+'м.р. Красноармейский'!R28+'м.р. Пестравский'!R28+'м.р.  Приволжский'!R28+'м.р. Хворостянский'!R28+'г. Чапаевск'!R28</f>
        <v>402240</v>
      </c>
      <c r="S28" s="29">
        <f>'м.р. Безенчукский'!S28+'м.р. Красноармейский'!S28+'м.р. Пестравский'!S28+'м.р.  Приволжский'!S28+'м.р. Хворостянский'!S28+'г. Чапаевск'!S28</f>
        <v>28836.2</v>
      </c>
      <c r="T28" s="29">
        <f>'м.р. Безенчукский'!T28+'м.р. Красноармейский'!T28+'м.р. Пестравский'!T28+'м.р.  Приволжский'!T28+'м.р. Хворостянский'!T28+'г. Чапаевск'!T28</f>
        <v>19616.900000000001</v>
      </c>
      <c r="U28" s="29">
        <f>'м.р. Безенчукский'!U28+'м.р. Красноармейский'!U28+'м.р. Пестравский'!U28+'м.р.  Приволжский'!U28+'м.р. Хворостянский'!U28+'г. Чапаевск'!U28</f>
        <v>402240</v>
      </c>
      <c r="V28" s="29">
        <f>'м.р. Безенчукский'!V28+'м.р. Красноармейский'!V28+'м.р. Пестравский'!V28+'м.р.  Приволжский'!V28+'м.р. Хворостянский'!V28+'г. Чапаевск'!V28</f>
        <v>0</v>
      </c>
      <c r="W28" s="29">
        <f>'м.р. Безенчукский'!W28+'м.р. Красноармейский'!W28+'м.р. Пестравский'!W28+'м.р.  Приволжский'!W28+'м.р. Хворостянский'!W28+'г. Чапаевск'!W28</f>
        <v>0</v>
      </c>
      <c r="X28" s="29">
        <f>'м.р. Безенчукский'!X28+'м.р. Красноармейский'!X28+'м.р. Пестравский'!X28+'м.р.  Приволжский'!X28+'м.р. Хворостянский'!X28+'г. Чапаевск'!X28</f>
        <v>19616.900000000001</v>
      </c>
      <c r="Y28" s="29">
        <f>'м.р. Безенчукский'!Y28+'м.р. Красноармейский'!Y28+'м.р. Пестравский'!Y28+'м.р.  Приволжский'!Y28+'м.р. Хворостянский'!Y28+'г. Чапаевск'!Y28</f>
        <v>0</v>
      </c>
      <c r="Z28" s="29">
        <f>'м.р. Безенчукский'!Z28+'м.р. Красноармейский'!Z28+'м.р. Пестравский'!Z28+'м.р.  Приволжский'!Z28+'м.р. Хворостянский'!Z28+'г. Чапаевск'!Z28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Безенчукский'!P29+'м.р. Красноармейский'!P29+'м.р. Пестравский'!P29+'м.р.  Приволжский'!P29+'м.р. Хворостянский'!P29+'г. Чапаевск'!P29</f>
        <v>639.90000000000009</v>
      </c>
      <c r="Q29" s="29">
        <f>'м.р. Безенчукский'!Q29+'м.р. Красноармейский'!Q29+'м.р. Пестравский'!Q29+'м.р.  Приволжский'!Q29+'м.р. Хворостянский'!Q29+'г. Чапаевск'!Q29</f>
        <v>16.100000000000001</v>
      </c>
      <c r="R29" s="29">
        <f>'м.р. Безенчукский'!R29+'м.р. Красноармейский'!R29+'м.р. Пестравский'!R29+'м.р.  Приволжский'!R29+'м.р. Хворостянский'!R29+'г. Чапаевск'!R29</f>
        <v>355751.1</v>
      </c>
      <c r="S29" s="29">
        <f>'м.р. Безенчукский'!S29+'м.р. Красноармейский'!S29+'м.р. Пестравский'!S29+'м.р.  Приволжский'!S29+'м.р. Хворостянский'!S29+'г. Чапаевск'!S29</f>
        <v>19547.699999999997</v>
      </c>
      <c r="T29" s="29">
        <f>'м.р. Безенчукский'!T29+'м.р. Красноармейский'!T29+'м.р. Пестравский'!T29+'м.р.  Приволжский'!T29+'м.р. Хворостянский'!T29+'г. Чапаевск'!T29</f>
        <v>7483.5</v>
      </c>
      <c r="U29" s="29">
        <f>'м.р. Безенчукский'!U29+'м.р. Красноармейский'!U29+'м.р. Пестравский'!U29+'м.р.  Приволжский'!U29+'м.р. Хворостянский'!U29+'г. Чапаевск'!U29</f>
        <v>355751.1</v>
      </c>
      <c r="V29" s="29">
        <f>'м.р. Безенчукский'!V29+'м.р. Красноармейский'!V29+'м.р. Пестравский'!V29+'м.р.  Приволжский'!V29+'м.р. Хворостянский'!V29+'г. Чапаевск'!V29</f>
        <v>0</v>
      </c>
      <c r="W29" s="29">
        <f>'м.р. Безенчукский'!W29+'м.р. Красноармейский'!W29+'м.р. Пестравский'!W29+'м.р.  Приволжский'!W29+'м.р. Хворостянский'!W29+'г. Чапаевск'!W29</f>
        <v>0</v>
      </c>
      <c r="X29" s="29">
        <f>'м.р. Безенчукский'!X29+'м.р. Красноармейский'!X29+'м.р. Пестравский'!X29+'м.р.  Приволжский'!X29+'м.р. Хворостянский'!X29+'г. Чапаевск'!X29</f>
        <v>7483.5</v>
      </c>
      <c r="Y29" s="29">
        <f>'м.р. Безенчукский'!Y29+'м.р. Красноармейский'!Y29+'м.р. Пестравский'!Y29+'м.р.  Приволжский'!Y29+'м.р. Хворостянский'!Y29+'г. Чапаевск'!Y29</f>
        <v>0</v>
      </c>
      <c r="Z29" s="29">
        <f>'м.р. Безенчукский'!Z29+'м.р. Красноармейский'!Z29+'м.р. Пестравский'!Z29+'м.р.  Приволжский'!Z29+'м.р. Хворостянский'!Z29+'г. Чапаевск'!Z29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Безенчукский'!P30+'м.р. Красноармейский'!P30+'м.р. Пестравский'!P30+'м.р.  Приволжский'!P30+'м.р. Хворостянский'!P30+'г. Чапаевск'!P30</f>
        <v>468.7</v>
      </c>
      <c r="Q30" s="29">
        <f>'м.р. Безенчукский'!Q30+'м.р. Красноармейский'!Q30+'м.р. Пестравский'!Q30+'м.р.  Приволжский'!Q30+'м.р. Хворостянский'!Q30+'г. Чапаевск'!Q30</f>
        <v>0.5</v>
      </c>
      <c r="R30" s="29">
        <f>'м.р. Безенчукский'!R30+'м.р. Красноармейский'!R30+'м.р. Пестравский'!R30+'м.р.  Приволжский'!R30+'м.р. Хворостянский'!R30+'г. Чапаевск'!R30</f>
        <v>242226</v>
      </c>
      <c r="S30" s="29">
        <f>'м.р. Безенчукский'!S30+'м.р. Красноармейский'!S30+'м.р. Пестравский'!S30+'м.р.  Приволжский'!S30+'м.р. Хворостянский'!S30+'г. Чапаевск'!S30</f>
        <v>13913.900000000001</v>
      </c>
      <c r="T30" s="29">
        <f>'м.р. Безенчукский'!T30+'м.р. Красноармейский'!T30+'м.р. Пестравский'!T30+'м.р.  Приволжский'!T30+'м.р. Хворостянский'!T30+'г. Чапаевск'!T30</f>
        <v>266.2</v>
      </c>
      <c r="U30" s="29">
        <f>'м.р. Безенчукский'!U30+'м.р. Красноармейский'!U30+'м.р. Пестравский'!U30+'м.р.  Приволжский'!U30+'м.р. Хворостянский'!U30+'г. Чапаевск'!U30</f>
        <v>242226</v>
      </c>
      <c r="V30" s="29">
        <f>'м.р. Безенчукский'!V30+'м.р. Красноармейский'!V30+'м.р. Пестравский'!V30+'м.р.  Приволжский'!V30+'м.р. Хворостянский'!V30+'г. Чапаевск'!V30</f>
        <v>0</v>
      </c>
      <c r="W30" s="29">
        <f>'м.р. Безенчукский'!W30+'м.р. Красноармейский'!W30+'м.р. Пестравский'!W30+'м.р.  Приволжский'!W30+'м.р. Хворостянский'!W30+'г. Чапаевск'!W30</f>
        <v>0</v>
      </c>
      <c r="X30" s="29">
        <f>'м.р. Безенчукский'!X30+'м.р. Красноармейский'!X30+'м.р. Пестравский'!X30+'м.р.  Приволжский'!X30+'м.р. Хворостянский'!X30+'г. Чапаевск'!X30</f>
        <v>266.2</v>
      </c>
      <c r="Y30" s="29">
        <f>'м.р. Безенчукский'!Y30+'м.р. Красноармейский'!Y30+'м.р. Пестравский'!Y30+'м.р.  Приволжский'!Y30+'м.р. Хворостянский'!Y30+'г. Чапаевск'!Y30</f>
        <v>0</v>
      </c>
      <c r="Z30" s="29">
        <f>'м.р. Безенчукский'!Z30+'м.р. Красноармейский'!Z30+'м.р. Пестравский'!Z30+'м.р.  Приволжский'!Z30+'м.р. Хворостянский'!Z30+'г. Чапаевск'!Z30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Безенчукский'!P31+'м.р. Красноармейский'!P31+'м.р. Пестравский'!P31+'м.р.  Приволжский'!P31+'м.р. Хворостянский'!P31+'г. Чапаевск'!P31</f>
        <v>73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828.9</v>
      </c>
      <c r="Q21" s="28">
        <f t="shared" ref="Q21:Z21" si="0">Q22+Q24+Q27+Q28</f>
        <v>34.300000000000004</v>
      </c>
      <c r="R21" s="28">
        <f>U21+V21+W21</f>
        <v>399234.8</v>
      </c>
      <c r="S21" s="28">
        <f t="shared" si="0"/>
        <v>17468.899999999998</v>
      </c>
      <c r="T21" s="28">
        <f>X21+Y21+Z21</f>
        <v>11753.2</v>
      </c>
      <c r="U21" s="28">
        <f t="shared" si="0"/>
        <v>399232</v>
      </c>
      <c r="V21" s="28">
        <f t="shared" si="0"/>
        <v>0</v>
      </c>
      <c r="W21" s="28">
        <f t="shared" si="0"/>
        <v>2.8</v>
      </c>
      <c r="X21" s="28">
        <f t="shared" si="0"/>
        <v>11753.2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38.9</v>
      </c>
      <c r="Q22" s="29">
        <v>0.1</v>
      </c>
      <c r="R22" s="29">
        <v>30667.4</v>
      </c>
      <c r="S22" s="29">
        <v>1603.8</v>
      </c>
      <c r="T22" s="29">
        <v>57.6</v>
      </c>
      <c r="U22" s="29">
        <v>30667.4</v>
      </c>
      <c r="V22" s="29"/>
      <c r="W22" s="29"/>
      <c r="X22" s="29">
        <v>57.6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38.9</v>
      </c>
      <c r="Q23" s="29">
        <v>0.1</v>
      </c>
      <c r="R23" s="29">
        <v>30667.4</v>
      </c>
      <c r="S23" s="29">
        <v>1603.8</v>
      </c>
      <c r="T23" s="29">
        <v>57.6</v>
      </c>
      <c r="U23" s="29">
        <v>30667.4</v>
      </c>
      <c r="V23" s="29"/>
      <c r="W23" s="29"/>
      <c r="X23" s="29">
        <v>57.6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414.9</v>
      </c>
      <c r="Q24" s="29">
        <v>20.100000000000001</v>
      </c>
      <c r="R24" s="29">
        <v>262361.90000000002</v>
      </c>
      <c r="S24" s="29">
        <v>7538.5</v>
      </c>
      <c r="T24" s="29">
        <v>7626.6</v>
      </c>
      <c r="U24" s="29">
        <v>262359.09999999998</v>
      </c>
      <c r="V24" s="29"/>
      <c r="W24" s="29">
        <v>2.8</v>
      </c>
      <c r="X24" s="29">
        <v>7626.6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269.89999999999998</v>
      </c>
      <c r="Q25" s="29">
        <v>3.7</v>
      </c>
      <c r="R25" s="29">
        <v>180458.2</v>
      </c>
      <c r="S25" s="29">
        <v>3184.8</v>
      </c>
      <c r="T25" s="29">
        <v>1441.3</v>
      </c>
      <c r="U25" s="29">
        <v>180455.4</v>
      </c>
      <c r="V25" s="29"/>
      <c r="W25" s="29">
        <v>2.8</v>
      </c>
      <c r="X25" s="29">
        <v>1441.3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24.1</v>
      </c>
      <c r="Q26" s="29">
        <v>15.5</v>
      </c>
      <c r="R26" s="29">
        <v>14015.5</v>
      </c>
      <c r="S26" s="29">
        <v>1028.4000000000001</v>
      </c>
      <c r="T26" s="29">
        <v>5816.6</v>
      </c>
      <c r="U26" s="29">
        <v>14015.5</v>
      </c>
      <c r="V26" s="29"/>
      <c r="W26" s="29"/>
      <c r="X26" s="29">
        <v>5816.6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109.1</v>
      </c>
      <c r="Q27" s="29">
        <v>0</v>
      </c>
      <c r="R27" s="29">
        <v>34149.9</v>
      </c>
      <c r="S27" s="29">
        <v>402.3</v>
      </c>
      <c r="T27" s="29">
        <v>0</v>
      </c>
      <c r="U27" s="29">
        <v>34149.9</v>
      </c>
      <c r="V27" s="29"/>
      <c r="W27" s="29"/>
      <c r="X27" s="29">
        <v>0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266</v>
      </c>
      <c r="Q28" s="29">
        <v>14.1</v>
      </c>
      <c r="R28" s="29">
        <v>72055.600000000006</v>
      </c>
      <c r="S28" s="29">
        <v>7924.3</v>
      </c>
      <c r="T28" s="29">
        <v>4069</v>
      </c>
      <c r="U28" s="29">
        <v>72055.600000000006</v>
      </c>
      <c r="V28" s="29"/>
      <c r="W28" s="29"/>
      <c r="X28" s="29">
        <v>4069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120.7</v>
      </c>
      <c r="Q29" s="29">
        <v>0.9</v>
      </c>
      <c r="R29" s="29">
        <v>67800.899999999994</v>
      </c>
      <c r="S29" s="29">
        <v>3325.3</v>
      </c>
      <c r="T29" s="29">
        <v>368.7</v>
      </c>
      <c r="U29" s="29">
        <v>67800.899999999994</v>
      </c>
      <c r="V29" s="29"/>
      <c r="W29" s="29"/>
      <c r="X29" s="29">
        <v>368.7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101.1</v>
      </c>
      <c r="Q30" s="29">
        <v>0.5</v>
      </c>
      <c r="R30" s="29">
        <v>54901.7</v>
      </c>
      <c r="S30" s="29">
        <v>3166.7</v>
      </c>
      <c r="T30" s="29">
        <v>266.2</v>
      </c>
      <c r="U30" s="29">
        <v>54901.7</v>
      </c>
      <c r="V30" s="29"/>
      <c r="W30" s="29"/>
      <c r="X30" s="29">
        <v>266.2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16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471.8</v>
      </c>
      <c r="Q21" s="28">
        <f t="shared" ref="Q21:Z21" si="0">Q22+Q24+Q27+Q28</f>
        <v>23.5</v>
      </c>
      <c r="R21" s="28">
        <f>U21+V21+W21</f>
        <v>216402.09999999998</v>
      </c>
      <c r="S21" s="28">
        <f t="shared" si="0"/>
        <v>17386.7</v>
      </c>
      <c r="T21" s="28">
        <f>X21+Y21+Z21</f>
        <v>5593.3</v>
      </c>
      <c r="U21" s="28">
        <f t="shared" si="0"/>
        <v>216402.09999999998</v>
      </c>
      <c r="V21" s="28">
        <f t="shared" si="0"/>
        <v>0</v>
      </c>
      <c r="W21" s="28">
        <f t="shared" si="0"/>
        <v>0</v>
      </c>
      <c r="X21" s="28">
        <f t="shared" si="0"/>
        <v>5593.3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11.8</v>
      </c>
      <c r="Q22" s="29">
        <v>0</v>
      </c>
      <c r="R22" s="29">
        <v>9244.9</v>
      </c>
      <c r="S22" s="29">
        <v>1118.0999999999999</v>
      </c>
      <c r="T22" s="29">
        <v>0</v>
      </c>
      <c r="U22" s="29">
        <v>9244.9</v>
      </c>
      <c r="V22" s="29"/>
      <c r="W22" s="29"/>
      <c r="X22" s="29">
        <v>0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9.9</v>
      </c>
      <c r="Q23" s="29">
        <v>0</v>
      </c>
      <c r="R23" s="29">
        <v>8182.1</v>
      </c>
      <c r="S23" s="29">
        <v>1111.0999999999999</v>
      </c>
      <c r="T23" s="29">
        <v>0</v>
      </c>
      <c r="U23" s="29">
        <v>8182.1</v>
      </c>
      <c r="V23" s="29"/>
      <c r="W23" s="29"/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238</v>
      </c>
      <c r="Q24" s="29">
        <v>14.8</v>
      </c>
      <c r="R24" s="29">
        <v>139888.9</v>
      </c>
      <c r="S24" s="29">
        <v>8497</v>
      </c>
      <c r="T24" s="29">
        <v>3498.1</v>
      </c>
      <c r="U24" s="29">
        <v>139888.9</v>
      </c>
      <c r="V24" s="29"/>
      <c r="W24" s="29"/>
      <c r="X24" s="29">
        <v>3498.1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152.69999999999999</v>
      </c>
      <c r="Q25" s="29">
        <v>1.9</v>
      </c>
      <c r="R25" s="29">
        <v>94750.6</v>
      </c>
      <c r="S25" s="29">
        <v>2769.2</v>
      </c>
      <c r="T25" s="29">
        <v>512.6</v>
      </c>
      <c r="U25" s="29">
        <v>94750.6</v>
      </c>
      <c r="V25" s="29"/>
      <c r="W25" s="29"/>
      <c r="X25" s="29">
        <v>512.6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14.9</v>
      </c>
      <c r="Q26" s="29">
        <v>12.9</v>
      </c>
      <c r="R26" s="29">
        <v>8234.6</v>
      </c>
      <c r="S26" s="29">
        <v>1493.9</v>
      </c>
      <c r="T26" s="29">
        <v>2985.5</v>
      </c>
      <c r="U26" s="29">
        <v>8234.6</v>
      </c>
      <c r="V26" s="29"/>
      <c r="W26" s="29"/>
      <c r="X26" s="29">
        <v>2985.5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68.2</v>
      </c>
      <c r="Q27" s="29">
        <v>0.5</v>
      </c>
      <c r="R27" s="29">
        <v>19267.8</v>
      </c>
      <c r="S27" s="29">
        <v>2099.4</v>
      </c>
      <c r="T27" s="29">
        <v>132.9</v>
      </c>
      <c r="U27" s="29">
        <v>19267.8</v>
      </c>
      <c r="V27" s="29"/>
      <c r="W27" s="29"/>
      <c r="X27" s="29">
        <v>132.9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153.80000000000001</v>
      </c>
      <c r="Q28" s="29">
        <v>8.1999999999999993</v>
      </c>
      <c r="R28" s="29">
        <v>48000.5</v>
      </c>
      <c r="S28" s="29">
        <v>5672.2</v>
      </c>
      <c r="T28" s="29">
        <v>1962.3</v>
      </c>
      <c r="U28" s="29">
        <v>48000.5</v>
      </c>
      <c r="V28" s="29"/>
      <c r="W28" s="29"/>
      <c r="X28" s="29">
        <v>1962.3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66.5</v>
      </c>
      <c r="Q29" s="29">
        <v>0</v>
      </c>
      <c r="R29" s="29">
        <v>34833</v>
      </c>
      <c r="S29" s="29">
        <v>3346</v>
      </c>
      <c r="T29" s="29">
        <v>0</v>
      </c>
      <c r="U29" s="29">
        <v>34833</v>
      </c>
      <c r="V29" s="29"/>
      <c r="W29" s="29"/>
      <c r="X29" s="29">
        <v>0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47.8</v>
      </c>
      <c r="Q30" s="29">
        <v>0</v>
      </c>
      <c r="R30" s="29">
        <v>25068.1</v>
      </c>
      <c r="S30" s="29">
        <v>1801.4</v>
      </c>
      <c r="T30" s="29">
        <v>0</v>
      </c>
      <c r="U30" s="29">
        <v>25068.1</v>
      </c>
      <c r="V30" s="29"/>
      <c r="W30" s="29"/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384.1</v>
      </c>
      <c r="Q21" s="28">
        <f t="shared" ref="Q21:Z21" si="0">Q22+Q24+Q27+Q28</f>
        <v>11.9</v>
      </c>
      <c r="R21" s="28">
        <f>U21+V21+W21</f>
        <v>179029.4</v>
      </c>
      <c r="S21" s="28">
        <f t="shared" si="0"/>
        <v>8042.9000000000005</v>
      </c>
      <c r="T21" s="28">
        <f>X21+Y21+Z21</f>
        <v>3272.7</v>
      </c>
      <c r="U21" s="28">
        <f t="shared" si="0"/>
        <v>179029.4</v>
      </c>
      <c r="V21" s="28">
        <f t="shared" si="0"/>
        <v>0</v>
      </c>
      <c r="W21" s="28">
        <f t="shared" si="0"/>
        <v>0</v>
      </c>
      <c r="X21" s="28">
        <f t="shared" si="0"/>
        <v>3272.7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8</v>
      </c>
      <c r="Q22" s="29"/>
      <c r="R22" s="29">
        <v>6950.3</v>
      </c>
      <c r="S22" s="29">
        <v>433.1</v>
      </c>
      <c r="T22" s="29"/>
      <c r="U22" s="29">
        <v>6950.3</v>
      </c>
      <c r="V22" s="29"/>
      <c r="W22" s="29"/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</v>
      </c>
      <c r="Q23" s="29"/>
      <c r="R23" s="29">
        <v>4595.2</v>
      </c>
      <c r="S23" s="29">
        <v>250.1</v>
      </c>
      <c r="T23" s="29"/>
      <c r="U23" s="29">
        <v>4595.2</v>
      </c>
      <c r="V23" s="29"/>
      <c r="W23" s="29"/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204.8</v>
      </c>
      <c r="Q24" s="29">
        <v>8.5</v>
      </c>
      <c r="R24" s="29">
        <v>124308.7</v>
      </c>
      <c r="S24" s="29">
        <v>4320.1000000000004</v>
      </c>
      <c r="T24" s="29">
        <v>2051.6</v>
      </c>
      <c r="U24" s="29">
        <v>124308.7</v>
      </c>
      <c r="V24" s="29"/>
      <c r="W24" s="29"/>
      <c r="X24" s="29">
        <v>2051.6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140.19999999999999</v>
      </c>
      <c r="Q25" s="29">
        <v>1.1000000000000001</v>
      </c>
      <c r="R25" s="29">
        <v>88320.2</v>
      </c>
      <c r="S25" s="29">
        <v>1930.3</v>
      </c>
      <c r="T25" s="29">
        <v>306.89999999999998</v>
      </c>
      <c r="U25" s="29">
        <v>88320.2</v>
      </c>
      <c r="V25" s="29"/>
      <c r="W25" s="29"/>
      <c r="X25" s="29">
        <v>306.89999999999998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16.8</v>
      </c>
      <c r="Q26" s="29">
        <v>7.4</v>
      </c>
      <c r="R26" s="29">
        <v>9891.1</v>
      </c>
      <c r="S26" s="29">
        <v>712.2</v>
      </c>
      <c r="T26" s="29">
        <v>1744.7</v>
      </c>
      <c r="U26" s="29">
        <v>9891.1</v>
      </c>
      <c r="V26" s="29"/>
      <c r="W26" s="29"/>
      <c r="X26" s="29">
        <v>1744.7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54.5</v>
      </c>
      <c r="Q27" s="29">
        <v>1.3</v>
      </c>
      <c r="R27" s="29">
        <v>16282.4</v>
      </c>
      <c r="S27" s="29">
        <v>1370.7</v>
      </c>
      <c r="T27" s="29">
        <v>714.5</v>
      </c>
      <c r="U27" s="29">
        <v>16282.4</v>
      </c>
      <c r="V27" s="29"/>
      <c r="W27" s="29"/>
      <c r="X27" s="29">
        <v>714.5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116.8</v>
      </c>
      <c r="Q28" s="29">
        <v>2.1</v>
      </c>
      <c r="R28" s="29">
        <v>31488</v>
      </c>
      <c r="S28" s="29">
        <v>1919</v>
      </c>
      <c r="T28" s="29">
        <v>506.6</v>
      </c>
      <c r="U28" s="29">
        <v>31488</v>
      </c>
      <c r="V28" s="29"/>
      <c r="W28" s="29"/>
      <c r="X28" s="29">
        <v>506.6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44.6</v>
      </c>
      <c r="Q29" s="29"/>
      <c r="R29" s="29">
        <v>24280.7</v>
      </c>
      <c r="S29" s="29">
        <v>1208.0999999999999</v>
      </c>
      <c r="T29" s="29"/>
      <c r="U29" s="29">
        <v>24280.7</v>
      </c>
      <c r="V29" s="29"/>
      <c r="W29" s="29"/>
      <c r="X29" s="29"/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39.5</v>
      </c>
      <c r="Q30" s="29"/>
      <c r="R30" s="29">
        <v>20903.3</v>
      </c>
      <c r="S30" s="29">
        <v>998.6</v>
      </c>
      <c r="T30" s="29"/>
      <c r="U30" s="29">
        <v>20903.3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607.9</v>
      </c>
      <c r="Q21" s="28">
        <f t="shared" ref="Q21:Z21" si="0">Q22+Q24+Q27+Q28</f>
        <v>29.8</v>
      </c>
      <c r="R21" s="28">
        <f>U21+V21+W21</f>
        <v>294501.19999999995</v>
      </c>
      <c r="S21" s="28">
        <f t="shared" si="0"/>
        <v>11750.1</v>
      </c>
      <c r="T21" s="28">
        <f>X21+Y21+Z21</f>
        <v>9147.0999999999985</v>
      </c>
      <c r="U21" s="28">
        <f t="shared" si="0"/>
        <v>294501.19999999995</v>
      </c>
      <c r="V21" s="28">
        <f t="shared" si="0"/>
        <v>0</v>
      </c>
      <c r="W21" s="28">
        <f t="shared" si="0"/>
        <v>0</v>
      </c>
      <c r="X21" s="28">
        <f t="shared" si="0"/>
        <v>9147.0999999999985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23.5</v>
      </c>
      <c r="Q22" s="29">
        <v>0.2</v>
      </c>
      <c r="R22" s="29">
        <v>20418.100000000002</v>
      </c>
      <c r="S22" s="29">
        <v>772.09999999999991</v>
      </c>
      <c r="T22" s="29">
        <v>90</v>
      </c>
      <c r="U22" s="29">
        <v>20418.100000000002</v>
      </c>
      <c r="V22" s="29">
        <v>0</v>
      </c>
      <c r="W22" s="29">
        <v>0</v>
      </c>
      <c r="X22" s="29">
        <v>90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23.5</v>
      </c>
      <c r="Q23" s="29">
        <v>0.2</v>
      </c>
      <c r="R23" s="29">
        <v>20418.100000000002</v>
      </c>
      <c r="S23" s="29">
        <v>772.09999999999991</v>
      </c>
      <c r="T23" s="29">
        <v>90</v>
      </c>
      <c r="U23" s="29">
        <v>20418.100000000002</v>
      </c>
      <c r="V23" s="29">
        <v>0</v>
      </c>
      <c r="W23" s="29">
        <v>0</v>
      </c>
      <c r="X23" s="29">
        <v>90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285.29999999999995</v>
      </c>
      <c r="Q24" s="29">
        <v>13.200000000000001</v>
      </c>
      <c r="R24" s="29">
        <v>190153.59999999998</v>
      </c>
      <c r="S24" s="29">
        <v>7357.4</v>
      </c>
      <c r="T24" s="29">
        <v>4887.2999999999993</v>
      </c>
      <c r="U24" s="29">
        <v>190153.59999999998</v>
      </c>
      <c r="V24" s="29">
        <v>0</v>
      </c>
      <c r="W24" s="29">
        <v>0</v>
      </c>
      <c r="X24" s="29">
        <v>4887.2999999999993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178.8</v>
      </c>
      <c r="Q25" s="29">
        <v>5.8999999999999995</v>
      </c>
      <c r="R25" s="29">
        <v>130704.49999999997</v>
      </c>
      <c r="S25" s="29">
        <v>1488.4</v>
      </c>
      <c r="T25" s="29">
        <v>2164.2000000000003</v>
      </c>
      <c r="U25" s="29">
        <v>130704.49999999997</v>
      </c>
      <c r="V25" s="29">
        <v>0</v>
      </c>
      <c r="W25" s="29">
        <v>0</v>
      </c>
      <c r="X25" s="29">
        <v>2164.2000000000003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18.899999999999999</v>
      </c>
      <c r="Q26" s="29">
        <v>3.2</v>
      </c>
      <c r="R26" s="29">
        <v>12858.1</v>
      </c>
      <c r="S26" s="29">
        <v>2048.3000000000002</v>
      </c>
      <c r="T26" s="29">
        <v>1264</v>
      </c>
      <c r="U26" s="29">
        <v>12858.1</v>
      </c>
      <c r="V26" s="29">
        <v>0</v>
      </c>
      <c r="W26" s="29">
        <v>0</v>
      </c>
      <c r="X26" s="29">
        <v>1264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65.2</v>
      </c>
      <c r="Q27" s="29">
        <v>1</v>
      </c>
      <c r="R27" s="29">
        <v>20902.8</v>
      </c>
      <c r="S27" s="29">
        <v>603.1</v>
      </c>
      <c r="T27" s="29">
        <v>209.5</v>
      </c>
      <c r="U27" s="29">
        <v>20902.8</v>
      </c>
      <c r="V27" s="29">
        <v>0</v>
      </c>
      <c r="W27" s="29">
        <v>0</v>
      </c>
      <c r="X27" s="29">
        <v>209.5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233.90000000000003</v>
      </c>
      <c r="Q28" s="29">
        <v>15.4</v>
      </c>
      <c r="R28" s="29">
        <v>63026.700000000004</v>
      </c>
      <c r="S28" s="29">
        <v>3017.5</v>
      </c>
      <c r="T28" s="29">
        <v>3960.2999999999997</v>
      </c>
      <c r="U28" s="29">
        <v>63026.700000000004</v>
      </c>
      <c r="V28" s="29">
        <v>0</v>
      </c>
      <c r="W28" s="29">
        <v>0</v>
      </c>
      <c r="X28" s="29">
        <v>3960.2999999999997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77.7</v>
      </c>
      <c r="Q29" s="29">
        <v>3.3</v>
      </c>
      <c r="R29" s="29">
        <v>42685.2</v>
      </c>
      <c r="S29" s="29">
        <v>3014.4</v>
      </c>
      <c r="T29" s="29">
        <v>1300.9000000000001</v>
      </c>
      <c r="U29" s="29">
        <v>42685.2</v>
      </c>
      <c r="V29" s="29">
        <v>0</v>
      </c>
      <c r="W29" s="29">
        <v>0</v>
      </c>
      <c r="X29" s="29">
        <v>1300.9000000000001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58.9</v>
      </c>
      <c r="Q30" s="29">
        <v>0</v>
      </c>
      <c r="R30" s="29">
        <v>31596.399999999998</v>
      </c>
      <c r="S30" s="29">
        <v>2222.6</v>
      </c>
      <c r="T30" s="29">
        <v>0</v>
      </c>
      <c r="U30" s="29">
        <v>31596.399999999998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765.40000000000009</v>
      </c>
      <c r="Q21" s="28">
        <f t="shared" ref="Q21:Z21" si="0">Q22+Q24+Q27+Q28</f>
        <v>45.400000000000006</v>
      </c>
      <c r="R21" s="28">
        <f>U21+V21+W21</f>
        <v>341869.19999999995</v>
      </c>
      <c r="S21" s="28">
        <f t="shared" si="0"/>
        <v>20719.300000000003</v>
      </c>
      <c r="T21" s="28">
        <f>X21+Y21+Z21</f>
        <v>11957.7</v>
      </c>
      <c r="U21" s="28">
        <f t="shared" si="0"/>
        <v>341648.1</v>
      </c>
      <c r="V21" s="28">
        <f t="shared" si="0"/>
        <v>0</v>
      </c>
      <c r="W21" s="28">
        <f t="shared" si="0"/>
        <v>221.1</v>
      </c>
      <c r="X21" s="28">
        <f t="shared" si="0"/>
        <v>11957.7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39.799999999999997</v>
      </c>
      <c r="Q22" s="29">
        <v>0.1</v>
      </c>
      <c r="R22" s="29">
        <v>25272.3</v>
      </c>
      <c r="S22" s="29">
        <v>1416.1</v>
      </c>
      <c r="T22" s="29">
        <v>101.8</v>
      </c>
      <c r="U22" s="29">
        <v>25239.8</v>
      </c>
      <c r="V22" s="29"/>
      <c r="W22" s="29">
        <v>32.5</v>
      </c>
      <c r="X22" s="29">
        <v>101.8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20.8</v>
      </c>
      <c r="Q23" s="29"/>
      <c r="R23" s="29">
        <v>14124</v>
      </c>
      <c r="S23" s="29">
        <v>922.1</v>
      </c>
      <c r="T23" s="29"/>
      <c r="U23" s="29">
        <v>14102</v>
      </c>
      <c r="V23" s="29"/>
      <c r="W23" s="29">
        <v>22</v>
      </c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409.7</v>
      </c>
      <c r="Q24" s="29">
        <v>29.6</v>
      </c>
      <c r="R24" s="29">
        <v>231430.7</v>
      </c>
      <c r="S24" s="29">
        <v>10840.9</v>
      </c>
      <c r="T24" s="29">
        <v>7906.6</v>
      </c>
      <c r="U24" s="29">
        <v>231276.4</v>
      </c>
      <c r="V24" s="29"/>
      <c r="W24" s="29">
        <v>154.30000000000001</v>
      </c>
      <c r="X24" s="29">
        <v>7906.6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247.7</v>
      </c>
      <c r="Q25" s="29">
        <v>5.7</v>
      </c>
      <c r="R25" s="29">
        <v>145417.9</v>
      </c>
      <c r="S25" s="29">
        <v>4174.3</v>
      </c>
      <c r="T25" s="29">
        <v>1479</v>
      </c>
      <c r="U25" s="29">
        <v>145263.6</v>
      </c>
      <c r="V25" s="29"/>
      <c r="W25" s="29">
        <v>154.30000000000001</v>
      </c>
      <c r="X25" s="29">
        <v>1479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43.3</v>
      </c>
      <c r="Q26" s="29">
        <v>22.1</v>
      </c>
      <c r="R26" s="29">
        <v>22887.8</v>
      </c>
      <c r="S26" s="29">
        <v>606.6</v>
      </c>
      <c r="T26" s="29">
        <v>5884.3</v>
      </c>
      <c r="U26" s="29">
        <v>22887.8</v>
      </c>
      <c r="V26" s="29"/>
      <c r="W26" s="29"/>
      <c r="X26" s="29">
        <v>5884.3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147.19999999999999</v>
      </c>
      <c r="Q27" s="29">
        <v>5.5</v>
      </c>
      <c r="R27" s="29">
        <v>40602.199999999997</v>
      </c>
      <c r="S27" s="29">
        <v>3047.7</v>
      </c>
      <c r="T27" s="29">
        <v>1703.7</v>
      </c>
      <c r="U27" s="29">
        <v>40580.6</v>
      </c>
      <c r="V27" s="29"/>
      <c r="W27" s="29">
        <v>21.6</v>
      </c>
      <c r="X27" s="29">
        <v>1703.7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168.7</v>
      </c>
      <c r="Q28" s="29">
        <v>10.199999999999999</v>
      </c>
      <c r="R28" s="29">
        <v>44564</v>
      </c>
      <c r="S28" s="29">
        <v>5414.6</v>
      </c>
      <c r="T28" s="29">
        <v>2245.6</v>
      </c>
      <c r="U28" s="29">
        <v>44551.3</v>
      </c>
      <c r="V28" s="29"/>
      <c r="W28" s="29">
        <v>12.7</v>
      </c>
      <c r="X28" s="29">
        <v>2245.6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114.7</v>
      </c>
      <c r="Q29" s="29">
        <v>1.1000000000000001</v>
      </c>
      <c r="R29" s="29">
        <v>61409</v>
      </c>
      <c r="S29" s="29">
        <v>5467</v>
      </c>
      <c r="T29" s="29">
        <v>351.7</v>
      </c>
      <c r="U29" s="29">
        <v>61409</v>
      </c>
      <c r="V29" s="29"/>
      <c r="W29" s="29"/>
      <c r="X29" s="29">
        <v>351.7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85.6</v>
      </c>
      <c r="Q30" s="29"/>
      <c r="R30" s="29">
        <v>44810.5</v>
      </c>
      <c r="S30" s="29">
        <v>2587.1999999999998</v>
      </c>
      <c r="T30" s="29"/>
      <c r="U30" s="29">
        <v>44810.5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404.2</v>
      </c>
      <c r="Q21" s="28">
        <f t="shared" ref="Q21:Z21" si="0">Q22+Q24+Q27+Q28</f>
        <v>23.4</v>
      </c>
      <c r="R21" s="28">
        <f>U21+V21+W21</f>
        <v>177253</v>
      </c>
      <c r="S21" s="28">
        <f t="shared" si="0"/>
        <v>2008.9</v>
      </c>
      <c r="T21" s="28">
        <f>X21+Y21+Z21</f>
        <v>6516.1</v>
      </c>
      <c r="U21" s="28">
        <f t="shared" si="0"/>
        <v>177253</v>
      </c>
      <c r="V21" s="28">
        <f t="shared" si="0"/>
        <v>0</v>
      </c>
      <c r="W21" s="28">
        <f t="shared" si="0"/>
        <v>0</v>
      </c>
      <c r="X21" s="28">
        <f t="shared" si="0"/>
        <v>6516.1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16.7</v>
      </c>
      <c r="Q22" s="29">
        <v>2</v>
      </c>
      <c r="R22" s="29">
        <v>13639.6</v>
      </c>
      <c r="S22" s="29">
        <v>423.50000000000006</v>
      </c>
      <c r="T22" s="29">
        <v>1226.4000000000001</v>
      </c>
      <c r="U22" s="29">
        <v>13639.6</v>
      </c>
      <c r="V22" s="29">
        <v>0</v>
      </c>
      <c r="W22" s="29">
        <v>0</v>
      </c>
      <c r="X22" s="29">
        <v>1226.4000000000001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12.9</v>
      </c>
      <c r="Q23" s="29">
        <v>1</v>
      </c>
      <c r="R23" s="29">
        <v>10817.9</v>
      </c>
      <c r="S23" s="29">
        <v>423.50000000000006</v>
      </c>
      <c r="T23" s="29">
        <v>660.7</v>
      </c>
      <c r="U23" s="29">
        <v>10817.9</v>
      </c>
      <c r="V23" s="29">
        <v>0</v>
      </c>
      <c r="W23" s="29">
        <v>0</v>
      </c>
      <c r="X23" s="29">
        <v>660.7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187.20000000000002</v>
      </c>
      <c r="Q24" s="29">
        <v>10.4</v>
      </c>
      <c r="R24" s="29">
        <v>108541.40000000001</v>
      </c>
      <c r="S24" s="29">
        <v>799</v>
      </c>
      <c r="T24" s="29">
        <v>2749.6</v>
      </c>
      <c r="U24" s="29">
        <v>108541.40000000001</v>
      </c>
      <c r="V24" s="29">
        <v>0</v>
      </c>
      <c r="W24" s="29">
        <v>0</v>
      </c>
      <c r="X24" s="29">
        <v>2749.6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119.39999999999999</v>
      </c>
      <c r="Q25" s="29">
        <v>2.4</v>
      </c>
      <c r="R25" s="29">
        <v>72333.799999999988</v>
      </c>
      <c r="S25" s="29">
        <v>134.6</v>
      </c>
      <c r="T25" s="29">
        <v>928.9</v>
      </c>
      <c r="U25" s="29">
        <v>72333.799999999988</v>
      </c>
      <c r="V25" s="29">
        <v>0</v>
      </c>
      <c r="W25" s="29">
        <v>0</v>
      </c>
      <c r="X25" s="29">
        <v>928.9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17.5</v>
      </c>
      <c r="Q26" s="29">
        <v>7.5</v>
      </c>
      <c r="R26" s="29">
        <v>9612.1</v>
      </c>
      <c r="S26" s="29">
        <v>566.4</v>
      </c>
      <c r="T26" s="29">
        <v>1563.6999999999998</v>
      </c>
      <c r="U26" s="29">
        <v>9612.1</v>
      </c>
      <c r="V26" s="29">
        <v>0</v>
      </c>
      <c r="W26" s="29">
        <v>0</v>
      </c>
      <c r="X26" s="29">
        <v>1563.6999999999998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46.199999999999996</v>
      </c>
      <c r="Q27" s="29">
        <v>0.5</v>
      </c>
      <c r="R27" s="29">
        <v>12765</v>
      </c>
      <c r="S27" s="29">
        <v>0</v>
      </c>
      <c r="T27" s="29">
        <v>100.5</v>
      </c>
      <c r="U27" s="29">
        <v>12765</v>
      </c>
      <c r="V27" s="29">
        <v>0</v>
      </c>
      <c r="W27" s="29">
        <v>0</v>
      </c>
      <c r="X27" s="29">
        <v>100.5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154.1</v>
      </c>
      <c r="Q28" s="29">
        <v>10.5</v>
      </c>
      <c r="R28" s="29">
        <v>42307</v>
      </c>
      <c r="S28" s="29">
        <v>786.4</v>
      </c>
      <c r="T28" s="29">
        <v>2439.6000000000004</v>
      </c>
      <c r="U28" s="29">
        <v>42307</v>
      </c>
      <c r="V28" s="29">
        <v>0</v>
      </c>
      <c r="W28" s="29">
        <v>0</v>
      </c>
      <c r="X28" s="29">
        <v>2439.6000000000004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50.3</v>
      </c>
      <c r="Q29" s="29">
        <v>0.5</v>
      </c>
      <c r="R29" s="29">
        <v>26595.5</v>
      </c>
      <c r="S29" s="29">
        <v>98</v>
      </c>
      <c r="T29" s="29">
        <v>211</v>
      </c>
      <c r="U29" s="29">
        <v>26595.5</v>
      </c>
      <c r="V29" s="29">
        <v>0</v>
      </c>
      <c r="W29" s="29">
        <v>0</v>
      </c>
      <c r="X29" s="29">
        <v>211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36.9</v>
      </c>
      <c r="Q30" s="29">
        <v>0</v>
      </c>
      <c r="R30" s="29">
        <v>19616.599999999999</v>
      </c>
      <c r="S30" s="29">
        <v>98</v>
      </c>
      <c r="T30" s="29">
        <v>0</v>
      </c>
      <c r="U30" s="29">
        <v>19616.599999999999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1360</v>
      </c>
      <c r="Q21" s="28">
        <f t="shared" ref="Q21:Z21" si="0">Q22+Q24+Q27+Q28</f>
        <v>42.8</v>
      </c>
      <c r="R21" s="28">
        <f>U21+V21+W21</f>
        <v>634186.80000000005</v>
      </c>
      <c r="S21" s="28">
        <f t="shared" si="0"/>
        <v>36734.899999999994</v>
      </c>
      <c r="T21" s="28">
        <f>X21+Y21+Z21</f>
        <v>15104.4</v>
      </c>
      <c r="U21" s="28">
        <f t="shared" si="0"/>
        <v>634142.80000000005</v>
      </c>
      <c r="V21" s="28">
        <f t="shared" si="0"/>
        <v>0</v>
      </c>
      <c r="W21" s="28">
        <f t="shared" si="0"/>
        <v>44</v>
      </c>
      <c r="X21" s="28">
        <f t="shared" si="0"/>
        <v>15104.4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24.8</v>
      </c>
      <c r="Q22" s="29"/>
      <c r="R22" s="29">
        <v>23343.200000000001</v>
      </c>
      <c r="S22" s="29">
        <v>171</v>
      </c>
      <c r="T22" s="29"/>
      <c r="U22" s="29">
        <v>23343.200000000001</v>
      </c>
      <c r="V22" s="29"/>
      <c r="W22" s="29"/>
      <c r="X22" s="29"/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23.8</v>
      </c>
      <c r="Q23" s="29"/>
      <c r="R23" s="29">
        <v>21980.2</v>
      </c>
      <c r="S23" s="29">
        <v>171</v>
      </c>
      <c r="T23" s="29"/>
      <c r="U23" s="29">
        <v>21980.2</v>
      </c>
      <c r="V23" s="29"/>
      <c r="W23" s="29"/>
      <c r="X23" s="29"/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696.4</v>
      </c>
      <c r="Q24" s="29">
        <v>18.899999999999999</v>
      </c>
      <c r="R24" s="29">
        <v>408700.1</v>
      </c>
      <c r="S24" s="29">
        <v>26489.8</v>
      </c>
      <c r="T24" s="29">
        <v>8091</v>
      </c>
      <c r="U24" s="29">
        <v>408656.1</v>
      </c>
      <c r="V24" s="29"/>
      <c r="W24" s="29">
        <v>44</v>
      </c>
      <c r="X24" s="29">
        <v>8091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316.89999999999998</v>
      </c>
      <c r="Q25" s="29">
        <v>4.5</v>
      </c>
      <c r="R25" s="29">
        <v>192821.8</v>
      </c>
      <c r="S25" s="29">
        <v>9096.9</v>
      </c>
      <c r="T25" s="29">
        <v>1740.3</v>
      </c>
      <c r="U25" s="29">
        <v>192821.8</v>
      </c>
      <c r="V25" s="29"/>
      <c r="W25" s="29"/>
      <c r="X25" s="29">
        <v>1740.3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43.7</v>
      </c>
      <c r="Q26" s="29">
        <v>3</v>
      </c>
      <c r="R26" s="29">
        <v>25066.1</v>
      </c>
      <c r="S26" s="29">
        <v>1845.8</v>
      </c>
      <c r="T26" s="29">
        <v>747.8</v>
      </c>
      <c r="U26" s="29">
        <v>25022.1</v>
      </c>
      <c r="V26" s="29"/>
      <c r="W26" s="29">
        <v>44</v>
      </c>
      <c r="X26" s="29">
        <v>747.8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182.5</v>
      </c>
      <c r="Q27" s="29">
        <v>1.5</v>
      </c>
      <c r="R27" s="29">
        <v>56781.3</v>
      </c>
      <c r="S27" s="29">
        <v>557.29999999999995</v>
      </c>
      <c r="T27" s="29">
        <v>334.3</v>
      </c>
      <c r="U27" s="29">
        <v>56781.3</v>
      </c>
      <c r="V27" s="29"/>
      <c r="W27" s="29"/>
      <c r="X27" s="29">
        <v>334.3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456.3</v>
      </c>
      <c r="Q28" s="29">
        <v>22.4</v>
      </c>
      <c r="R28" s="29">
        <v>145362.20000000001</v>
      </c>
      <c r="S28" s="29">
        <v>9516.7999999999993</v>
      </c>
      <c r="T28" s="29">
        <v>6679.1</v>
      </c>
      <c r="U28" s="29">
        <v>145362.20000000001</v>
      </c>
      <c r="V28" s="29"/>
      <c r="W28" s="29"/>
      <c r="X28" s="29">
        <v>6679.1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280.10000000000002</v>
      </c>
      <c r="Q29" s="29">
        <v>11.4</v>
      </c>
      <c r="R29" s="29">
        <v>159555.79999999999</v>
      </c>
      <c r="S29" s="29">
        <v>8555.9</v>
      </c>
      <c r="T29" s="29">
        <v>5602.9</v>
      </c>
      <c r="U29" s="29">
        <v>159555.79999999999</v>
      </c>
      <c r="V29" s="29"/>
      <c r="W29" s="29"/>
      <c r="X29" s="29">
        <v>5602.9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184.5</v>
      </c>
      <c r="Q30" s="29"/>
      <c r="R30" s="29">
        <v>90139.9</v>
      </c>
      <c r="S30" s="29">
        <v>5626.6</v>
      </c>
      <c r="T30" s="29"/>
      <c r="U30" s="29">
        <v>90139.9</v>
      </c>
      <c r="V30" s="29"/>
      <c r="W30" s="29"/>
      <c r="X30" s="29"/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15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P22" sqref="P22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'м.р. Большеглушицкий'!P21+'м.р. Большечерниговский'!P21</f>
        <v>984</v>
      </c>
      <c r="Q21" s="28">
        <f>'м.р. Большеглушицкий'!Q21+'м.р. Большечерниговский'!Q21</f>
        <v>66.95</v>
      </c>
      <c r="R21" s="28">
        <f>'м.р. Большеглушицкий'!R21+'м.р. Большечерниговский'!R21</f>
        <v>442867.4</v>
      </c>
      <c r="S21" s="28">
        <f>'м.р. Большеглушицкий'!S21+'м.р. Большечерниговский'!S21</f>
        <v>18789.7</v>
      </c>
      <c r="T21" s="28">
        <f>'м.р. Большеглушицкий'!T21+'м.р. Большечерниговский'!T21</f>
        <v>19639.2</v>
      </c>
      <c r="U21" s="28">
        <f>'м.р. Большеглушицкий'!U21+'м.р. Большечерниговский'!U21</f>
        <v>442867.4</v>
      </c>
      <c r="V21" s="28">
        <f>'м.р. Большеглушицкий'!V21+'м.р. Большечерниговский'!V21</f>
        <v>0</v>
      </c>
      <c r="W21" s="28">
        <f>'м.р. Большеглушицкий'!W21+'м.р. Большечерниговский'!W21</f>
        <v>0</v>
      </c>
      <c r="X21" s="28">
        <f>'м.р. Большеглушицкий'!X21+'м.р. Большечерниговский'!X21</f>
        <v>19639.2</v>
      </c>
      <c r="Y21" s="28">
        <f>'м.р. Большеглушицкий'!Y21+'м.р. Большечерниговский'!Y21</f>
        <v>0</v>
      </c>
      <c r="Z21" s="28">
        <f>'м.р. Большеглушицкий'!Z21+'м.р. Большечерниговский'!Z21</f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f>'м.р. Большеглушицкий'!P22+'м.р. Большечерниговский'!P22</f>
        <v>43.5</v>
      </c>
      <c r="Q22" s="29">
        <f>'м.р. Большеглушицкий'!Q22+'м.р. Большечерниговский'!Q22</f>
        <v>2.5</v>
      </c>
      <c r="R22" s="29">
        <f>'м.р. Большеглушицкий'!R22+'м.р. Большечерниговский'!R22</f>
        <v>33229.599999999999</v>
      </c>
      <c r="S22" s="29">
        <f>'м.р. Большеглушицкий'!S22+'м.р. Большечерниговский'!S22</f>
        <v>1617.9</v>
      </c>
      <c r="T22" s="29">
        <f>'м.р. Большеглушицкий'!T22+'м.р. Большечерниговский'!T22</f>
        <v>1516.8</v>
      </c>
      <c r="U22" s="29">
        <f>'м.р. Большеглушицкий'!U22+'м.р. Большечерниговский'!U22</f>
        <v>33229.599999999999</v>
      </c>
      <c r="V22" s="29">
        <f>'м.р. Большеглушицкий'!V22+'м.р. Большечерниговский'!V22</f>
        <v>0</v>
      </c>
      <c r="W22" s="29">
        <f>'м.р. Большеглушицкий'!W22+'м.р. Большечерниговский'!W22</f>
        <v>0</v>
      </c>
      <c r="X22" s="29">
        <f>'м.р. Большеглушицкий'!X22+'м.р. Большечерниговский'!X22</f>
        <v>1516.8</v>
      </c>
      <c r="Y22" s="29">
        <f>'м.р. Большеглушицкий'!Y22+'м.р. Большечерниговский'!Y22</f>
        <v>0</v>
      </c>
      <c r="Z22" s="29">
        <f>'м.р. Большеглушицкий'!Z22+'м.р. Большечерниговский'!Z22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f>'м.р. Большеглушицкий'!P23+'м.р. Большечерниговский'!P23</f>
        <v>26.1</v>
      </c>
      <c r="Q23" s="29">
        <f>'м.р. Большеглушицкий'!Q23+'м.р. Большечерниговский'!Q23</f>
        <v>0</v>
      </c>
      <c r="R23" s="29">
        <f>'м.р. Большеглушицкий'!R23+'м.р. Большечерниговский'!R23</f>
        <v>22342</v>
      </c>
      <c r="S23" s="29">
        <f>'м.р. Большеглушицкий'!S23+'м.р. Большечерниговский'!S23</f>
        <v>1525.7</v>
      </c>
      <c r="T23" s="29">
        <f>'м.р. Большеглушицкий'!T23+'м.р. Большечерниговский'!T23</f>
        <v>0</v>
      </c>
      <c r="U23" s="29">
        <f>'м.р. Большеглушицкий'!U23+'м.р. Большечерниговский'!U23</f>
        <v>22342</v>
      </c>
      <c r="V23" s="29">
        <f>'м.р. Большеглушицкий'!V23+'м.р. Большечерниговский'!V23</f>
        <v>0</v>
      </c>
      <c r="W23" s="29">
        <f>'м.р. Большеглушицкий'!W23+'м.р. Большечерниговский'!W23</f>
        <v>0</v>
      </c>
      <c r="X23" s="29">
        <f>'м.р. Большеглушицкий'!X23+'м.р. Большечерниговский'!X23</f>
        <v>0</v>
      </c>
      <c r="Y23" s="29">
        <f>'м.р. Большеглушицкий'!Y23+'м.р. Большечерниговский'!Y23</f>
        <v>0</v>
      </c>
      <c r="Z23" s="29">
        <f>'м.р. Большеглушицкий'!Z23+'м.р. Большечерниговский'!Z23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f>'м.р. Большеглушицкий'!P24+'м.р. Большечерниговский'!P24</f>
        <v>508.90000000000003</v>
      </c>
      <c r="Q24" s="29">
        <f>'м.р. Большеглушицкий'!Q24+'м.р. Большечерниговский'!Q24</f>
        <v>42.45</v>
      </c>
      <c r="R24" s="29">
        <f>'м.р. Большеглушицкий'!R24+'м.р. Большечерниговский'!R24</f>
        <v>293393.30000000005</v>
      </c>
      <c r="S24" s="29">
        <f>'м.р. Большеглушицкий'!S24+'м.р. Большечерниговский'!S24</f>
        <v>11359.1</v>
      </c>
      <c r="T24" s="29">
        <f>'м.р. Большеглушицкий'!T24+'м.р. Большечерниговский'!T24</f>
        <v>13519.6</v>
      </c>
      <c r="U24" s="29">
        <f>'м.р. Большеглушицкий'!U24+'м.р. Большечерниговский'!U24</f>
        <v>293393.30000000005</v>
      </c>
      <c r="V24" s="29">
        <f>'м.р. Большеглушицкий'!V24+'м.р. Большечерниговский'!V24</f>
        <v>0</v>
      </c>
      <c r="W24" s="29">
        <f>'м.р. Большеглушицкий'!W24+'м.р. Большечерниговский'!W24</f>
        <v>0</v>
      </c>
      <c r="X24" s="29">
        <f>'м.р. Большеглушицкий'!X24+'м.р. Большечерниговский'!X24</f>
        <v>13519.6</v>
      </c>
      <c r="Y24" s="29">
        <f>'м.р. Большеглушицкий'!Y24+'м.р. Большечерниговский'!Y24</f>
        <v>0</v>
      </c>
      <c r="Z24" s="29">
        <f>'м.р. Большеглушицкий'!Z24+'м.р. Большечерниговский'!Z24</f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f>'м.р. Большеглушицкий'!P25+'м.р. Большечерниговский'!P25</f>
        <v>318.79999999999995</v>
      </c>
      <c r="Q25" s="29">
        <f>'м.р. Большеглушицкий'!Q25+'м.р. Большечерниговский'!Q25</f>
        <v>8.9499999999999993</v>
      </c>
      <c r="R25" s="29">
        <f>'м.р. Большеглушицкий'!R25+'м.р. Большечерниговский'!R25</f>
        <v>190432</v>
      </c>
      <c r="S25" s="29">
        <f>'м.р. Большеглушицкий'!S25+'м.р. Большечерниговский'!S25</f>
        <v>5008.7000000000007</v>
      </c>
      <c r="T25" s="29">
        <f>'м.р. Большеглушицкий'!T25+'м.р. Большечерниговский'!T25</f>
        <v>3053.2</v>
      </c>
      <c r="U25" s="29">
        <f>'м.р. Большеглушицкий'!U25+'м.р. Большечерниговский'!U25</f>
        <v>190432</v>
      </c>
      <c r="V25" s="29">
        <f>'м.р. Большеглушицкий'!V25+'м.р. Большечерниговский'!V25</f>
        <v>0</v>
      </c>
      <c r="W25" s="29">
        <f>'м.р. Большеглушицкий'!W25+'м.р. Большечерниговский'!W25</f>
        <v>0</v>
      </c>
      <c r="X25" s="29">
        <f>'м.р. Большеглушицкий'!X25+'м.р. Большечерниговский'!X25</f>
        <v>3053.2</v>
      </c>
      <c r="Y25" s="29">
        <f>'м.р. Большеглушицкий'!Y25+'м.р. Большечерниговский'!Y25</f>
        <v>0</v>
      </c>
      <c r="Z25" s="29">
        <f>'м.р. Большеглушицкий'!Z25+'м.р. Большечерниговский'!Z25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f>'м.р. Большеглушицкий'!P26+'м.р. Большечерниговский'!P26</f>
        <v>40.200000000000003</v>
      </c>
      <c r="Q26" s="29">
        <f>'м.р. Большеглушицкий'!Q26+'м.р. Большечерниговский'!Q26</f>
        <v>31</v>
      </c>
      <c r="R26" s="29">
        <f>'м.р. Большеглушицкий'!R26+'м.р. Большечерниговский'!R26</f>
        <v>22457.599999999999</v>
      </c>
      <c r="S26" s="29">
        <f>'м.р. Большеглушицкий'!S26+'м.р. Большечерниговский'!S26</f>
        <v>2331.4</v>
      </c>
      <c r="T26" s="29">
        <f>'м.р. Большеглушицкий'!T26+'м.р. Большечерниговский'!T26</f>
        <v>8745.9000000000015</v>
      </c>
      <c r="U26" s="29">
        <f>'м.р. Большеглушицкий'!U26+'м.р. Большечерниговский'!U26</f>
        <v>22457.599999999999</v>
      </c>
      <c r="V26" s="29">
        <f>'м.р. Большеглушицкий'!V26+'м.р. Большечерниговский'!V26</f>
        <v>0</v>
      </c>
      <c r="W26" s="29">
        <f>'м.р. Большеглушицкий'!W26+'м.р. Большечерниговский'!W26</f>
        <v>0</v>
      </c>
      <c r="X26" s="29">
        <f>'м.р. Большеглушицкий'!X26+'м.р. Большечерниговский'!X26</f>
        <v>8745.9000000000015</v>
      </c>
      <c r="Y26" s="29">
        <f>'м.р. Большеглушицкий'!Y26+'м.р. Большечерниговский'!Y26</f>
        <v>0</v>
      </c>
      <c r="Z26" s="29">
        <f>'м.р. Большеглушицкий'!Z26+'м.р. Большечерниговский'!Z26</f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f>'м.р. Большеглушицкий'!P27+'м.р. Большечерниговский'!P27</f>
        <v>178</v>
      </c>
      <c r="Q27" s="29">
        <f>'м.р. Большеглушицкий'!Q27+'м.р. Большечерниговский'!Q27</f>
        <v>4.5999999999999996</v>
      </c>
      <c r="R27" s="29">
        <f>'м.р. Большеглушицкий'!R27+'м.р. Большечерниговский'!R27</f>
        <v>50109.299999999996</v>
      </c>
      <c r="S27" s="29">
        <f>'м.р. Большеглушицкий'!S27+'м.р. Большечерниговский'!S27</f>
        <v>2791.1</v>
      </c>
      <c r="T27" s="29">
        <f>'м.р. Большеглушицкий'!T27+'м.р. Большечерниговский'!T27</f>
        <v>1137.4000000000001</v>
      </c>
      <c r="U27" s="29">
        <f>'м.р. Большеглушицкий'!U27+'м.р. Большечерниговский'!U27</f>
        <v>50109.299999999996</v>
      </c>
      <c r="V27" s="29">
        <f>'м.р. Большеглушицкий'!V27+'м.р. Большечерниговский'!V27</f>
        <v>0</v>
      </c>
      <c r="W27" s="29">
        <f>'м.р. Большеглушицкий'!W27+'м.р. Большечерниговский'!W27</f>
        <v>0</v>
      </c>
      <c r="X27" s="29">
        <f>'м.р. Большеглушицкий'!X27+'м.р. Большечерниговский'!X27</f>
        <v>1137.4000000000001</v>
      </c>
      <c r="Y27" s="29">
        <f>'м.р. Большеглушицкий'!Y27+'м.р. Большечерниговский'!Y27</f>
        <v>0</v>
      </c>
      <c r="Z27" s="29">
        <f>'м.р. Большеглушицкий'!Z27+'м.р. Большечерниговский'!Z27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f>'м.р. Большеглушицкий'!P28+'м.р. Большечерниговский'!P28</f>
        <v>253.6</v>
      </c>
      <c r="Q28" s="29">
        <f>'м.р. Большеглушицкий'!Q28+'м.р. Большечерниговский'!Q28</f>
        <v>17.399999999999999</v>
      </c>
      <c r="R28" s="29">
        <f>'м.р. Большеглушицкий'!R28+'м.р. Большечерниговский'!R28</f>
        <v>66135.199999999997</v>
      </c>
      <c r="S28" s="29">
        <f>'м.р. Большеглушицкий'!S28+'м.р. Большечерниговский'!S28</f>
        <v>3021.6000000000004</v>
      </c>
      <c r="T28" s="29">
        <f>'м.р. Большеглушицкий'!T28+'м.р. Большечерниговский'!T28</f>
        <v>3465.4</v>
      </c>
      <c r="U28" s="29">
        <f>'м.р. Большеглушицкий'!U28+'м.р. Большечерниговский'!U28</f>
        <v>66135.199999999997</v>
      </c>
      <c r="V28" s="29">
        <f>'м.р. Большеглушицкий'!V28+'м.р. Большечерниговский'!V28</f>
        <v>0</v>
      </c>
      <c r="W28" s="29">
        <f>'м.р. Большеглушицкий'!W28+'м.р. Большечерниговский'!W28</f>
        <v>0</v>
      </c>
      <c r="X28" s="29">
        <f>'м.р. Большеглушицкий'!X28+'м.р. Большечерниговский'!X28</f>
        <v>3465.4</v>
      </c>
      <c r="Y28" s="29">
        <f>'м.р. Большеглушицкий'!Y28+'м.р. Большечерниговский'!Y28</f>
        <v>0</v>
      </c>
      <c r="Z28" s="29">
        <f>'м.р. Большеглушицкий'!Z28+'м.р. Большечерниговский'!Z28</f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f>'м.р. Большеглушицкий'!P29+'м.р. Большечерниговский'!P29</f>
        <v>140.5</v>
      </c>
      <c r="Q29" s="29">
        <f>'м.р. Большеглушицкий'!Q29+'м.р. Большечерниговский'!Q29</f>
        <v>2.2000000000000002</v>
      </c>
      <c r="R29" s="29">
        <f>'м.р. Большеглушицкий'!R29+'м.р. Большечерниговский'!R29</f>
        <v>76161.899999999994</v>
      </c>
      <c r="S29" s="29">
        <f>'м.р. Большеглушицкий'!S29+'м.р. Большечерниговский'!S29</f>
        <v>2589.6999999999998</v>
      </c>
      <c r="T29" s="29">
        <f>'м.р. Большеглушицкий'!T29+'м.р. Большечерниговский'!T29</f>
        <v>1588.4</v>
      </c>
      <c r="U29" s="29">
        <f>'м.р. Большеглушицкий'!U29+'м.р. Большечерниговский'!U29</f>
        <v>76161.899999999994</v>
      </c>
      <c r="V29" s="29">
        <f>'м.р. Большеглушицкий'!V29+'м.р. Большечерниговский'!V29</f>
        <v>0</v>
      </c>
      <c r="W29" s="29">
        <f>'м.р. Большеглушицкий'!W29+'м.р. Большечерниговский'!W29</f>
        <v>0</v>
      </c>
      <c r="X29" s="29">
        <f>'м.р. Большеглушицкий'!X29+'м.р. Большечерниговский'!X29</f>
        <v>1588.4</v>
      </c>
      <c r="Y29" s="29">
        <f>'м.р. Большеглушицкий'!Y29+'м.р. Большечерниговский'!Y29</f>
        <v>0</v>
      </c>
      <c r="Z29" s="29">
        <f>'м.р. Большеглушицкий'!Z29+'м.р. Большечерниговский'!Z29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f>'м.р. Большеглушицкий'!P30+'м.р. Большечерниговский'!P30</f>
        <v>118.4</v>
      </c>
      <c r="Q30" s="29">
        <f>'м.р. Большеглушицкий'!Q30+'м.р. Большечерниговский'!Q30</f>
        <v>0.5</v>
      </c>
      <c r="R30" s="29">
        <f>'м.р. Большеглушицкий'!R30+'м.р. Большечерниговский'!R30</f>
        <v>63153.8</v>
      </c>
      <c r="S30" s="29">
        <f>'м.р. Большеглушицкий'!S30+'м.р. Большечерниговский'!S30</f>
        <v>1949</v>
      </c>
      <c r="T30" s="29">
        <f>'м.р. Большеглушицкий'!T30+'м.р. Большечерниговский'!T30</f>
        <v>280.39999999999998</v>
      </c>
      <c r="U30" s="29">
        <f>'м.р. Большеглушицкий'!U30+'м.р. Большечерниговский'!U30</f>
        <v>63153.8</v>
      </c>
      <c r="V30" s="29">
        <f>'м.р. Большеглушицкий'!V30+'м.р. Большечерниговский'!V30</f>
        <v>0</v>
      </c>
      <c r="W30" s="29">
        <f>'м.р. Большеглушицкий'!W30+'м.р. Большечерниговский'!W30</f>
        <v>0</v>
      </c>
      <c r="X30" s="29">
        <f>'м.р. Большеглушицкий'!X30+'м.р. Большечерниговский'!X30</f>
        <v>280.39999999999998</v>
      </c>
      <c r="Y30" s="29">
        <f>'м.р. Большеглушицкий'!Y30+'м.р. Большечерниговский'!Y30</f>
        <v>0</v>
      </c>
      <c r="Z30" s="29">
        <f>'м.р. Большеглушицкий'!Z30+'м.р. Большечерниговский'!Z30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9">
        <f>'м.р. Большеглушицкий'!P31+'м.р. Большечерниговский'!P31</f>
        <v>23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454.70000000000005</v>
      </c>
      <c r="Q21" s="28">
        <f t="shared" ref="Q21:Z21" si="0">Q22+Q24+Q27+Q28</f>
        <v>21.05</v>
      </c>
      <c r="R21" s="28">
        <f>U21+V21+W21</f>
        <v>218119.7</v>
      </c>
      <c r="S21" s="28">
        <f t="shared" si="0"/>
        <v>9273.7000000000007</v>
      </c>
      <c r="T21" s="28">
        <f>X21+Y21+Z21</f>
        <v>7870.2000000000016</v>
      </c>
      <c r="U21" s="28">
        <f t="shared" si="0"/>
        <v>218119.7</v>
      </c>
      <c r="V21" s="28">
        <f t="shared" si="0"/>
        <v>0</v>
      </c>
      <c r="W21" s="28">
        <f t="shared" si="0"/>
        <v>0</v>
      </c>
      <c r="X21" s="28">
        <f t="shared" si="0"/>
        <v>7870.2000000000016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20.3</v>
      </c>
      <c r="Q22" s="29">
        <v>1</v>
      </c>
      <c r="R22" s="29">
        <v>16327.3</v>
      </c>
      <c r="S22" s="29">
        <v>844.2</v>
      </c>
      <c r="T22" s="29">
        <v>655.29999999999995</v>
      </c>
      <c r="U22" s="29">
        <v>16327.3</v>
      </c>
      <c r="V22" s="29">
        <v>0</v>
      </c>
      <c r="W22" s="29">
        <v>0</v>
      </c>
      <c r="X22" s="29">
        <v>655.29999999999995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9.7000000000000011</v>
      </c>
      <c r="Q23" s="29">
        <v>0</v>
      </c>
      <c r="R23" s="29">
        <v>9500.3000000000011</v>
      </c>
      <c r="S23" s="29">
        <v>752</v>
      </c>
      <c r="T23" s="29">
        <v>0</v>
      </c>
      <c r="U23" s="29">
        <v>9500.3000000000011</v>
      </c>
      <c r="V23" s="29">
        <v>0</v>
      </c>
      <c r="W23" s="29">
        <v>0</v>
      </c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241.10000000000002</v>
      </c>
      <c r="Q24" s="29">
        <v>17.850000000000001</v>
      </c>
      <c r="R24" s="29">
        <v>145998.20000000001</v>
      </c>
      <c r="S24" s="29">
        <v>4887.5</v>
      </c>
      <c r="T24" s="29">
        <v>6549.2000000000007</v>
      </c>
      <c r="U24" s="29">
        <v>145998.20000000001</v>
      </c>
      <c r="V24" s="29">
        <v>0</v>
      </c>
      <c r="W24" s="29">
        <v>0</v>
      </c>
      <c r="X24" s="29">
        <v>6549.2000000000007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147.1</v>
      </c>
      <c r="Q25" s="29">
        <v>2.25</v>
      </c>
      <c r="R25" s="29">
        <v>92435.89999999998</v>
      </c>
      <c r="S25" s="29">
        <v>2224.4</v>
      </c>
      <c r="T25" s="29">
        <v>764.6</v>
      </c>
      <c r="U25" s="29">
        <v>92435.89999999998</v>
      </c>
      <c r="V25" s="29">
        <v>0</v>
      </c>
      <c r="W25" s="29">
        <v>0</v>
      </c>
      <c r="X25" s="29">
        <v>764.6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20.6</v>
      </c>
      <c r="Q26" s="29">
        <v>13.7</v>
      </c>
      <c r="R26" s="29">
        <v>12040.1</v>
      </c>
      <c r="S26" s="29">
        <v>1237.4000000000001</v>
      </c>
      <c r="T26" s="29">
        <v>4415.6000000000004</v>
      </c>
      <c r="U26" s="29">
        <v>12040.1</v>
      </c>
      <c r="V26" s="29">
        <v>0</v>
      </c>
      <c r="W26" s="29">
        <v>0</v>
      </c>
      <c r="X26" s="29">
        <v>4415.6000000000004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80.899999999999991</v>
      </c>
      <c r="Q27" s="29">
        <v>0.5</v>
      </c>
      <c r="R27" s="29">
        <v>23741.199999999997</v>
      </c>
      <c r="S27" s="29">
        <v>1930.8</v>
      </c>
      <c r="T27" s="29">
        <v>286.60000000000002</v>
      </c>
      <c r="U27" s="29">
        <v>23741.199999999997</v>
      </c>
      <c r="V27" s="29">
        <v>0</v>
      </c>
      <c r="W27" s="29">
        <v>0</v>
      </c>
      <c r="X27" s="29">
        <v>286.60000000000002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112.4</v>
      </c>
      <c r="Q28" s="29">
        <v>1.7</v>
      </c>
      <c r="R28" s="29">
        <v>32053.000000000004</v>
      </c>
      <c r="S28" s="29">
        <v>1611.2</v>
      </c>
      <c r="T28" s="29">
        <v>379.1</v>
      </c>
      <c r="U28" s="29">
        <v>32053.000000000004</v>
      </c>
      <c r="V28" s="29">
        <v>0</v>
      </c>
      <c r="W28" s="29">
        <v>0</v>
      </c>
      <c r="X28" s="29">
        <v>379.1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67.600000000000009</v>
      </c>
      <c r="Q29" s="29">
        <v>1.7</v>
      </c>
      <c r="R29" s="29">
        <v>38744.299999999996</v>
      </c>
      <c r="S29" s="29">
        <v>564.79999999999995</v>
      </c>
      <c r="T29" s="29">
        <v>1308</v>
      </c>
      <c r="U29" s="29">
        <v>38744.299999999996</v>
      </c>
      <c r="V29" s="29">
        <v>0</v>
      </c>
      <c r="W29" s="29">
        <v>0</v>
      </c>
      <c r="X29" s="29">
        <v>1308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51.2</v>
      </c>
      <c r="Q30" s="29">
        <v>0</v>
      </c>
      <c r="R30" s="29">
        <v>28625.899999999998</v>
      </c>
      <c r="S30" s="29">
        <v>564.79999999999995</v>
      </c>
      <c r="T30" s="29">
        <v>0</v>
      </c>
      <c r="U30" s="29">
        <v>28625.899999999998</v>
      </c>
      <c r="V30" s="29">
        <v>0</v>
      </c>
      <c r="W30" s="29">
        <v>0</v>
      </c>
      <c r="X30" s="29">
        <v>0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V39" sqref="V3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529.29999999999995</v>
      </c>
      <c r="Q21" s="28">
        <f t="shared" ref="Q21:Z21" si="0">Q22+Q24+Q27+Q28</f>
        <v>45.900000000000006</v>
      </c>
      <c r="R21" s="28">
        <f>U21+V21+W21</f>
        <v>224747.7</v>
      </c>
      <c r="S21" s="28">
        <f t="shared" si="0"/>
        <v>9516</v>
      </c>
      <c r="T21" s="28">
        <f>X21+Y21+Z21</f>
        <v>11769</v>
      </c>
      <c r="U21" s="28">
        <f t="shared" si="0"/>
        <v>224747.7</v>
      </c>
      <c r="V21" s="28">
        <f t="shared" si="0"/>
        <v>0</v>
      </c>
      <c r="W21" s="28">
        <f t="shared" si="0"/>
        <v>0</v>
      </c>
      <c r="X21" s="28">
        <f t="shared" si="0"/>
        <v>11769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23.2</v>
      </c>
      <c r="Q22" s="29">
        <v>1.5</v>
      </c>
      <c r="R22" s="29">
        <v>16902.3</v>
      </c>
      <c r="S22" s="29">
        <v>773.7</v>
      </c>
      <c r="T22" s="29">
        <v>861.5</v>
      </c>
      <c r="U22" s="29">
        <v>16902.3</v>
      </c>
      <c r="V22" s="29"/>
      <c r="W22" s="29"/>
      <c r="X22" s="29">
        <v>861.5</v>
      </c>
      <c r="Y22" s="29"/>
      <c r="Z22" s="29"/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16.399999999999999</v>
      </c>
      <c r="Q23" s="29"/>
      <c r="R23" s="29">
        <v>12841.7</v>
      </c>
      <c r="S23" s="29">
        <v>773.7</v>
      </c>
      <c r="T23" s="29">
        <v>0</v>
      </c>
      <c r="U23" s="29">
        <v>12841.7</v>
      </c>
      <c r="V23" s="29"/>
      <c r="W23" s="29"/>
      <c r="X23" s="29">
        <v>0</v>
      </c>
      <c r="Y23" s="29"/>
      <c r="Z23" s="29"/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267.8</v>
      </c>
      <c r="Q24" s="29">
        <v>24.6</v>
      </c>
      <c r="R24" s="29">
        <v>147395.1</v>
      </c>
      <c r="S24" s="29">
        <v>6471.6</v>
      </c>
      <c r="T24" s="29">
        <v>6970.4</v>
      </c>
      <c r="U24" s="29">
        <v>147395.1</v>
      </c>
      <c r="V24" s="29"/>
      <c r="W24" s="29"/>
      <c r="X24" s="29">
        <v>6970.4</v>
      </c>
      <c r="Y24" s="29"/>
      <c r="Z24" s="29"/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171.7</v>
      </c>
      <c r="Q25" s="29">
        <v>6.7</v>
      </c>
      <c r="R25" s="29">
        <v>97996.1</v>
      </c>
      <c r="S25" s="29">
        <v>2784.3</v>
      </c>
      <c r="T25" s="29">
        <v>2288.6</v>
      </c>
      <c r="U25" s="29">
        <v>97996.1</v>
      </c>
      <c r="V25" s="29"/>
      <c r="W25" s="29"/>
      <c r="X25" s="29">
        <v>2288.6</v>
      </c>
      <c r="Y25" s="29"/>
      <c r="Z25" s="29"/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19.600000000000001</v>
      </c>
      <c r="Q26" s="29">
        <v>17.3</v>
      </c>
      <c r="R26" s="29">
        <v>10417.5</v>
      </c>
      <c r="S26" s="29">
        <v>1094</v>
      </c>
      <c r="T26" s="29">
        <v>4330.3</v>
      </c>
      <c r="U26" s="29">
        <v>10417.5</v>
      </c>
      <c r="V26" s="29"/>
      <c r="W26" s="29"/>
      <c r="X26" s="29">
        <v>4330.3</v>
      </c>
      <c r="Y26" s="29"/>
      <c r="Z26" s="29"/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97.1</v>
      </c>
      <c r="Q27" s="29">
        <v>4.0999999999999996</v>
      </c>
      <c r="R27" s="29">
        <v>26368.1</v>
      </c>
      <c r="S27" s="29">
        <v>860.3</v>
      </c>
      <c r="T27" s="29">
        <v>850.8</v>
      </c>
      <c r="U27" s="29">
        <v>26368.1</v>
      </c>
      <c r="V27" s="29"/>
      <c r="W27" s="29"/>
      <c r="X27" s="29">
        <v>850.8</v>
      </c>
      <c r="Y27" s="29"/>
      <c r="Z27" s="29"/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141.19999999999999</v>
      </c>
      <c r="Q28" s="29">
        <v>15.7</v>
      </c>
      <c r="R28" s="29">
        <v>34082.199999999997</v>
      </c>
      <c r="S28" s="29">
        <v>1410.4</v>
      </c>
      <c r="T28" s="29">
        <v>3086.3</v>
      </c>
      <c r="U28" s="29">
        <v>34082.199999999997</v>
      </c>
      <c r="V28" s="29"/>
      <c r="W28" s="29"/>
      <c r="X28" s="29">
        <v>3086.3</v>
      </c>
      <c r="Y28" s="29"/>
      <c r="Z28" s="29"/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72.900000000000006</v>
      </c>
      <c r="Q29" s="29">
        <v>0.5</v>
      </c>
      <c r="R29" s="29">
        <v>37417.599999999999</v>
      </c>
      <c r="S29" s="29">
        <v>2024.9</v>
      </c>
      <c r="T29" s="29">
        <v>280.39999999999998</v>
      </c>
      <c r="U29" s="29">
        <v>37417.599999999999</v>
      </c>
      <c r="V29" s="29"/>
      <c r="W29" s="29"/>
      <c r="X29" s="29">
        <v>280.39999999999998</v>
      </c>
      <c r="Y29" s="29"/>
      <c r="Z29" s="29"/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67.2</v>
      </c>
      <c r="Q30" s="29">
        <v>0.5</v>
      </c>
      <c r="R30" s="29">
        <v>34527.9</v>
      </c>
      <c r="S30" s="29">
        <v>1384.2</v>
      </c>
      <c r="T30" s="29">
        <v>280.39999999999998</v>
      </c>
      <c r="U30" s="29">
        <v>34527.9</v>
      </c>
      <c r="V30" s="29"/>
      <c r="W30" s="29"/>
      <c r="X30" s="29">
        <v>280.39999999999998</v>
      </c>
      <c r="Y30" s="29"/>
      <c r="Z30" s="29"/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13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9">
        <f>'м.р. Волжский'!P21+'г. Новокуйбышевск'!P21</f>
        <v>5150.8</v>
      </c>
      <c r="Q21" s="9">
        <f>'м.р. Волжский'!Q21+'г. Новокуйбышевск'!Q21</f>
        <v>152.19999999999999</v>
      </c>
      <c r="R21" s="9">
        <f>'м.р. Волжский'!R21+'г. Новокуйбышевск'!R21</f>
        <v>2573577.8000000003</v>
      </c>
      <c r="S21" s="9">
        <f>'м.р. Волжский'!S21+'г. Новокуйбышевск'!S21</f>
        <v>115070</v>
      </c>
      <c r="T21" s="9">
        <f>'м.р. Волжский'!T21+'г. Новокуйбышевск'!T21</f>
        <v>52598</v>
      </c>
      <c r="U21" s="9">
        <f>'м.р. Волжский'!U21+'г. Новокуйбышевск'!U21</f>
        <v>2555008.4000000004</v>
      </c>
      <c r="V21" s="9">
        <f>'м.р. Волжский'!V21+'г. Новокуйбышевск'!V21</f>
        <v>0</v>
      </c>
      <c r="W21" s="9">
        <f>'м.р. Волжский'!W21+'г. Новокуйбышевск'!W21</f>
        <v>18569.400000000001</v>
      </c>
      <c r="X21" s="9">
        <f>'м.р. Волжский'!X21+'г. Новокуйбышевск'!X21</f>
        <v>52039.200000000004</v>
      </c>
      <c r="Y21" s="9">
        <f>'м.р. Волжский'!Y21+'г. Новокуйбышевск'!Y21</f>
        <v>0</v>
      </c>
      <c r="Z21" s="9">
        <f>'м.р. Волжский'!Z21+'г. Новокуйбышевск'!Z21</f>
        <v>558.79999999999995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9">
        <f>'м.р. Волжский'!P22+'г. Новокуйбышевск'!P22</f>
        <v>173.5</v>
      </c>
      <c r="Q22" s="9">
        <f>'м.р. Волжский'!Q22+'г. Новокуйбышевск'!Q22</f>
        <v>0.6</v>
      </c>
      <c r="R22" s="9">
        <f>'м.р. Волжский'!R22+'г. Новокуйбышевск'!R22</f>
        <v>170432.7</v>
      </c>
      <c r="S22" s="9">
        <f>'м.р. Волжский'!S22+'г. Новокуйбышевск'!S22</f>
        <v>7180</v>
      </c>
      <c r="T22" s="9">
        <f>'м.р. Волжский'!T22+'г. Новокуйбышевск'!T22</f>
        <v>595.79999999999995</v>
      </c>
      <c r="U22" s="9">
        <f>'м.р. Волжский'!U22+'г. Новокуйбышевск'!U22</f>
        <v>167714.4</v>
      </c>
      <c r="V22" s="9">
        <f>'м.р. Волжский'!V22+'г. Новокуйбышевск'!V22</f>
        <v>0</v>
      </c>
      <c r="W22" s="9">
        <f>'м.р. Волжский'!W22+'г. Новокуйбышевск'!W22</f>
        <v>2718.3</v>
      </c>
      <c r="X22" s="9">
        <f>'м.р. Волжский'!X22+'г. Новокуйбышевск'!X22</f>
        <v>595.79999999999995</v>
      </c>
      <c r="Y22" s="9">
        <f>'м.р. Волжский'!Y22+'г. Новокуйбышевск'!Y22</f>
        <v>0</v>
      </c>
      <c r="Z22" s="9">
        <f>'м.р. Волжский'!Z22+'г. Новокуйбышевск'!Z22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9">
        <f>'м.р. Волжский'!P23+'г. Новокуйбышевск'!P23</f>
        <v>115.8</v>
      </c>
      <c r="Q23" s="9">
        <f>'м.р. Волжский'!Q23+'г. Новокуйбышевск'!Q23</f>
        <v>0.30000000000000004</v>
      </c>
      <c r="R23" s="9">
        <f>'м.р. Волжский'!R23+'г. Новокуйбышевск'!R23</f>
        <v>117912.20000000001</v>
      </c>
      <c r="S23" s="9">
        <f>'м.р. Волжский'!S23+'г. Новокуйбышевск'!S23</f>
        <v>3793.8</v>
      </c>
      <c r="T23" s="9">
        <f>'м.р. Волжский'!T23+'г. Новокуйбышевск'!T23</f>
        <v>251.6</v>
      </c>
      <c r="U23" s="9">
        <f>'м.р. Волжский'!U23+'г. Новокуйбышевск'!U23</f>
        <v>115422.6</v>
      </c>
      <c r="V23" s="9">
        <f>'м.р. Волжский'!V23+'г. Новокуйбышевск'!V23</f>
        <v>0</v>
      </c>
      <c r="W23" s="9">
        <f>'м.р. Волжский'!W23+'г. Новокуйбышевск'!W23</f>
        <v>2489.6</v>
      </c>
      <c r="X23" s="9">
        <f>'м.р. Волжский'!X23+'г. Новокуйбышевск'!X23</f>
        <v>251.6</v>
      </c>
      <c r="Y23" s="9">
        <f>'м.р. Волжский'!Y23+'г. Новокуйбышевск'!Y23</f>
        <v>0</v>
      </c>
      <c r="Z23" s="9">
        <f>'м.р. Волжский'!Z23+'г. Новокуйбышевск'!Z23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9">
        <f>'м.р. Волжский'!P24+'г. Новокуйбышевск'!P24</f>
        <v>2944.8999999999996</v>
      </c>
      <c r="Q24" s="9">
        <f>'м.р. Волжский'!Q24+'г. Новокуйбышевск'!Q24</f>
        <v>88.7</v>
      </c>
      <c r="R24" s="9">
        <f>'м.р. Волжский'!R24+'г. Новокуйбышевск'!R24</f>
        <v>1760588.2999999998</v>
      </c>
      <c r="S24" s="9">
        <f>'м.р. Волжский'!S24+'г. Новокуйбышевск'!S24</f>
        <v>69214.5</v>
      </c>
      <c r="T24" s="9">
        <f>'м.р. Волжский'!T24+'г. Новокуйбышевск'!T24</f>
        <v>29786.699999999997</v>
      </c>
      <c r="U24" s="9">
        <f>'м.р. Волжский'!U24+'г. Новокуйбышевск'!U24</f>
        <v>1746678</v>
      </c>
      <c r="V24" s="9">
        <f>'м.р. Волжский'!V24+'г. Новокуйбышевск'!V24</f>
        <v>0</v>
      </c>
      <c r="W24" s="9">
        <f>'м.р. Волжский'!W24+'г. Новокуйбышевск'!W24</f>
        <v>13910.3</v>
      </c>
      <c r="X24" s="9">
        <f>'м.р. Волжский'!X24+'г. Новокуйбышевск'!X24</f>
        <v>29288.1</v>
      </c>
      <c r="Y24" s="9">
        <f>'м.р. Волжский'!Y24+'г. Новокуйбышевск'!Y24</f>
        <v>0</v>
      </c>
      <c r="Z24" s="9">
        <f>'м.р. Волжский'!Z24+'г. Новокуйбышевск'!Z24</f>
        <v>498.6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9">
        <f>'м.р. Волжский'!P25+'г. Новокуйбышевск'!P25</f>
        <v>1388.4</v>
      </c>
      <c r="Q25" s="9">
        <f>'м.р. Волжский'!Q25+'г. Новокуйбышевск'!Q25</f>
        <v>16.899999999999999</v>
      </c>
      <c r="R25" s="9">
        <f>'м.р. Волжский'!R25+'г. Новокуйбышевск'!R25</f>
        <v>902316.5</v>
      </c>
      <c r="S25" s="9">
        <f>'м.р. Волжский'!S25+'г. Новокуйбышевск'!S25</f>
        <v>23428.6</v>
      </c>
      <c r="T25" s="9">
        <f>'м.р. Волжский'!T25+'г. Новокуйбышевск'!T25</f>
        <v>6748.5</v>
      </c>
      <c r="U25" s="9">
        <f>'м.р. Волжский'!U25+'г. Новокуйбышевск'!U25</f>
        <v>892032.60000000009</v>
      </c>
      <c r="V25" s="9">
        <f>'м.р. Волжский'!V25+'г. Новокуйбышевск'!V25</f>
        <v>0</v>
      </c>
      <c r="W25" s="9">
        <f>'м.р. Волжский'!W25+'г. Новокуйбышевск'!W25</f>
        <v>10283.9</v>
      </c>
      <c r="X25" s="9">
        <f>'м.р. Волжский'!X25+'г. Новокуйбышевск'!X25</f>
        <v>6748.5</v>
      </c>
      <c r="Y25" s="9">
        <f>'м.р. Волжский'!Y25+'г. Новокуйбышевск'!Y25</f>
        <v>0</v>
      </c>
      <c r="Z25" s="9">
        <f>'м.р. Волжский'!Z25+'г. Новокуйбышевск'!Z25</f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9">
        <f>'м.р. Волжский'!P26+'г. Новокуйбышевск'!P26</f>
        <v>140</v>
      </c>
      <c r="Q26" s="9">
        <f>'м.р. Волжский'!Q26+'г. Новокуйбышевск'!Q26</f>
        <v>60.199999999999996</v>
      </c>
      <c r="R26" s="9">
        <f>'м.р. Волжский'!R26+'г. Новокуйбышевск'!R26</f>
        <v>83648.800000000003</v>
      </c>
      <c r="S26" s="9">
        <f>'м.р. Волжский'!S26+'г. Новокуйбышевск'!S26</f>
        <v>9414.6</v>
      </c>
      <c r="T26" s="9">
        <f>'м.р. Волжский'!T26+'г. Новокуйбышевск'!T26</f>
        <v>16492</v>
      </c>
      <c r="U26" s="9">
        <f>'м.р. Волжский'!U26+'г. Новокуйбышевск'!U26</f>
        <v>83071.5</v>
      </c>
      <c r="V26" s="9">
        <f>'м.р. Волжский'!V26+'г. Новокуйбышевск'!V26</f>
        <v>0</v>
      </c>
      <c r="W26" s="9">
        <f>'м.р. Волжский'!W26+'г. Новокуйбышевск'!W26</f>
        <v>577.29999999999995</v>
      </c>
      <c r="X26" s="9">
        <f>'м.р. Волжский'!X26+'г. Новокуйбышевск'!X26</f>
        <v>16416.3</v>
      </c>
      <c r="Y26" s="9">
        <f>'м.р. Волжский'!Y26+'г. Новокуйбышевск'!Y26</f>
        <v>0</v>
      </c>
      <c r="Z26" s="9">
        <f>'м.р. Волжский'!Z26+'г. Новокуйбышевск'!Z26</f>
        <v>75.7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9">
        <f>'м.р. Волжский'!P27+'г. Новокуйбышевск'!P27</f>
        <v>598.79999999999995</v>
      </c>
      <c r="Q27" s="9">
        <f>'м.р. Волжский'!Q27+'г. Новокуйбышевск'!Q27</f>
        <v>2</v>
      </c>
      <c r="R27" s="9">
        <f>'м.р. Волжский'!R27+'г. Новокуйбышевск'!R27</f>
        <v>162311.4</v>
      </c>
      <c r="S27" s="9">
        <f>'м.р. Волжский'!S27+'г. Новокуйбышевск'!S27</f>
        <v>5122.6000000000004</v>
      </c>
      <c r="T27" s="9">
        <f>'м.р. Волжский'!T27+'г. Новокуйбышевск'!T27</f>
        <v>825.3</v>
      </c>
      <c r="U27" s="9">
        <f>'м.р. Волжский'!U27+'г. Новокуйбышевск'!U27</f>
        <v>162155.29999999999</v>
      </c>
      <c r="V27" s="9">
        <f>'м.р. Волжский'!V27+'г. Новокуйбышевск'!V27</f>
        <v>0</v>
      </c>
      <c r="W27" s="9">
        <f>'м.р. Волжский'!W27+'г. Новокуйбышевск'!W27</f>
        <v>156.1</v>
      </c>
      <c r="X27" s="9">
        <f>'м.р. Волжский'!X27+'г. Новокуйбышевск'!X27</f>
        <v>825.3</v>
      </c>
      <c r="Y27" s="9">
        <f>'м.р. Волжский'!Y27+'г. Новокуйбышевск'!Y27</f>
        <v>0</v>
      </c>
      <c r="Z27" s="9">
        <f>'м.р. Волжский'!Z27+'г. Новокуйбышевск'!Z27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9">
        <f>'м.р. Волжский'!P28+'г. Новокуйбышевск'!P28</f>
        <v>1433.6</v>
      </c>
      <c r="Q28" s="9">
        <f>'м.р. Волжский'!Q28+'г. Новокуйбышевск'!Q28</f>
        <v>60.9</v>
      </c>
      <c r="R28" s="9">
        <f>'м.р. Волжский'!R28+'г. Новокуйбышевск'!R28</f>
        <v>480245.4</v>
      </c>
      <c r="S28" s="9">
        <f>'м.р. Волжский'!S28+'г. Новокуйбышевск'!S28</f>
        <v>33552.9</v>
      </c>
      <c r="T28" s="9">
        <f>'м.р. Волжский'!T28+'г. Новокуйбышевск'!T28</f>
        <v>21390.2</v>
      </c>
      <c r="U28" s="9">
        <f>'м.р. Волжский'!U28+'г. Новокуйбышевск'!U28</f>
        <v>478460.69999999995</v>
      </c>
      <c r="V28" s="9">
        <f>'м.р. Волжский'!V28+'г. Новокуйбышевск'!V28</f>
        <v>0</v>
      </c>
      <c r="W28" s="9">
        <f>'м.р. Волжский'!W28+'г. Новокуйбышевск'!W28</f>
        <v>1784.7</v>
      </c>
      <c r="X28" s="9">
        <f>'м.р. Волжский'!X28+'г. Новокуйбышевск'!X28</f>
        <v>21330</v>
      </c>
      <c r="Y28" s="9">
        <f>'м.р. Волжский'!Y28+'г. Новокуйбышевск'!Y28</f>
        <v>0</v>
      </c>
      <c r="Z28" s="9">
        <f>'м.р. Волжский'!Z28+'г. Новокуйбышевск'!Z28</f>
        <v>60.2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9">
        <f>'м.р. Волжский'!P29+'г. Новокуйбышевск'!P29</f>
        <v>1292.2</v>
      </c>
      <c r="Q29" s="9">
        <f>'м.р. Волжский'!Q29+'г. Новокуйбышевск'!Q29</f>
        <v>7.6</v>
      </c>
      <c r="R29" s="9">
        <f>'м.р. Волжский'!R29+'г. Новокуйбышевск'!R29</f>
        <v>710570.2</v>
      </c>
      <c r="S29" s="9">
        <f>'м.р. Волжский'!S29+'г. Новокуйбышевск'!S29</f>
        <v>28629.599999999999</v>
      </c>
      <c r="T29" s="9">
        <f>'м.р. Волжский'!T29+'г. Новокуйбышевск'!T29</f>
        <v>4499.3999999999996</v>
      </c>
      <c r="U29" s="9">
        <f>'м.р. Волжский'!U29+'г. Новокуйбышевск'!U29</f>
        <v>707554.2</v>
      </c>
      <c r="V29" s="9">
        <f>'м.р. Волжский'!V29+'г. Новокуйбышевск'!V29</f>
        <v>0</v>
      </c>
      <c r="W29" s="9">
        <f>'м.р. Волжский'!W29+'г. Новокуйбышевск'!W29</f>
        <v>3016</v>
      </c>
      <c r="X29" s="9">
        <f>'м.р. Волжский'!X29+'г. Новокуйбышевск'!X29</f>
        <v>4210.8999999999996</v>
      </c>
      <c r="Y29" s="9">
        <f>'м.р. Волжский'!Y29+'г. Новокуйбышевск'!Y29</f>
        <v>0</v>
      </c>
      <c r="Z29" s="9">
        <f>'м.р. Волжский'!Z29+'г. Новокуйбышевск'!Z29</f>
        <v>288.5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9">
        <f>'м.р. Волжский'!P30+'г. Новокуйбышевск'!P30</f>
        <v>1036.8000000000002</v>
      </c>
      <c r="Q30" s="9">
        <f>'м.р. Волжский'!Q30+'г. Новокуйбышевск'!Q30</f>
        <v>1.7000000000000002</v>
      </c>
      <c r="R30" s="9">
        <f>'м.р. Волжский'!R30+'г. Новокуйбышевск'!R30</f>
        <v>529695.89999999991</v>
      </c>
      <c r="S30" s="9">
        <f>'м.р. Волжский'!S30+'г. Новокуйбышевск'!S30</f>
        <v>10827.1</v>
      </c>
      <c r="T30" s="9">
        <f>'м.р. Волжский'!T30+'г. Новокуйбышевск'!T30</f>
        <v>1109.7</v>
      </c>
      <c r="U30" s="9">
        <f>'м.р. Волжский'!U30+'г. Новокуйбышевск'!U30</f>
        <v>528533.5</v>
      </c>
      <c r="V30" s="9">
        <f>'м.р. Волжский'!V30+'г. Новокуйбышевск'!V30</f>
        <v>0</v>
      </c>
      <c r="W30" s="9">
        <f>'м.р. Волжский'!W30+'г. Новокуйбышевск'!W30</f>
        <v>1162.4000000000001</v>
      </c>
      <c r="X30" s="9">
        <f>'м.р. Волжский'!X30+'г. Новокуйбышевск'!X30</f>
        <v>1045.8</v>
      </c>
      <c r="Y30" s="9">
        <f>'м.р. Волжский'!Y30+'г. Новокуйбышевск'!Y30</f>
        <v>0</v>
      </c>
      <c r="Z30" s="9">
        <f>'м.р. Волжский'!Z30+'г. Новокуйбышевск'!Z30</f>
        <v>63.9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9">
        <f>'м.р. Волжский'!P31+'г. Новокуйбышевск'!P31</f>
        <v>40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3301.1000000000004</v>
      </c>
      <c r="Q21" s="28">
        <f t="shared" ref="Q21:Z21" si="0">Q22+Q24+Q27+Q28</f>
        <v>105.1</v>
      </c>
      <c r="R21" s="28">
        <f>U21+V21+W21</f>
        <v>1734453.4000000001</v>
      </c>
      <c r="S21" s="28">
        <f t="shared" si="0"/>
        <v>62005.3</v>
      </c>
      <c r="T21" s="28">
        <f>X21+Y21+Z21</f>
        <v>36530</v>
      </c>
      <c r="U21" s="28">
        <f t="shared" si="0"/>
        <v>1723101.6</v>
      </c>
      <c r="V21" s="28">
        <f t="shared" si="0"/>
        <v>0</v>
      </c>
      <c r="W21" s="28">
        <f t="shared" si="0"/>
        <v>11351.800000000001</v>
      </c>
      <c r="X21" s="28">
        <f t="shared" si="0"/>
        <v>36201.300000000003</v>
      </c>
      <c r="Y21" s="28">
        <f t="shared" si="0"/>
        <v>0</v>
      </c>
      <c r="Z21" s="28">
        <f t="shared" si="0"/>
        <v>328.7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104.5</v>
      </c>
      <c r="Q22" s="29">
        <v>0.1</v>
      </c>
      <c r="R22" s="29">
        <v>113262.7</v>
      </c>
      <c r="S22" s="29">
        <v>4854.3</v>
      </c>
      <c r="T22" s="29">
        <v>58.9</v>
      </c>
      <c r="U22" s="29">
        <v>112359.8</v>
      </c>
      <c r="V22" s="29">
        <v>0</v>
      </c>
      <c r="W22" s="29">
        <v>902.9</v>
      </c>
      <c r="X22" s="29">
        <v>58.9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63.8</v>
      </c>
      <c r="Q23" s="29">
        <v>0.1</v>
      </c>
      <c r="R23" s="29">
        <v>73487.3</v>
      </c>
      <c r="S23" s="29">
        <v>1471.9</v>
      </c>
      <c r="T23" s="29">
        <v>58.9</v>
      </c>
      <c r="U23" s="29">
        <v>72794.7</v>
      </c>
      <c r="V23" s="29">
        <v>0</v>
      </c>
      <c r="W23" s="29">
        <v>692.6</v>
      </c>
      <c r="X23" s="29">
        <v>58.9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1887.3</v>
      </c>
      <c r="Q24" s="29">
        <v>71.2</v>
      </c>
      <c r="R24" s="29">
        <v>1176340.7</v>
      </c>
      <c r="S24" s="29">
        <v>36805.1</v>
      </c>
      <c r="T24" s="29">
        <v>24075.599999999999</v>
      </c>
      <c r="U24" s="29">
        <v>1167627.2</v>
      </c>
      <c r="V24" s="29">
        <v>0</v>
      </c>
      <c r="W24" s="29">
        <v>8713.5</v>
      </c>
      <c r="X24" s="29">
        <v>23807.1</v>
      </c>
      <c r="Y24" s="29">
        <v>0</v>
      </c>
      <c r="Z24" s="29">
        <v>268.5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917.2</v>
      </c>
      <c r="Q25" s="29">
        <v>8.6999999999999993</v>
      </c>
      <c r="R25" s="29">
        <v>632603.30000000005</v>
      </c>
      <c r="S25" s="29">
        <v>11645.9</v>
      </c>
      <c r="T25" s="29">
        <v>3948.8</v>
      </c>
      <c r="U25" s="29">
        <v>626746.9</v>
      </c>
      <c r="V25" s="29">
        <v>0</v>
      </c>
      <c r="W25" s="29">
        <v>5856.4</v>
      </c>
      <c r="X25" s="29">
        <v>3948.8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103</v>
      </c>
      <c r="Q26" s="29">
        <v>54.9</v>
      </c>
      <c r="R26" s="29">
        <v>64034.1</v>
      </c>
      <c r="S26" s="29">
        <v>3760.6</v>
      </c>
      <c r="T26" s="29">
        <v>15529.8</v>
      </c>
      <c r="U26" s="29">
        <v>64034.1</v>
      </c>
      <c r="V26" s="29">
        <v>0</v>
      </c>
      <c r="W26" s="29">
        <v>0</v>
      </c>
      <c r="X26" s="29">
        <v>15529.8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383.1</v>
      </c>
      <c r="Q27" s="29">
        <v>0</v>
      </c>
      <c r="R27" s="29">
        <v>105380.2</v>
      </c>
      <c r="S27" s="29">
        <v>2458.6</v>
      </c>
      <c r="T27" s="29">
        <v>0</v>
      </c>
      <c r="U27" s="29">
        <v>105237</v>
      </c>
      <c r="V27" s="29">
        <v>0</v>
      </c>
      <c r="W27" s="29">
        <v>143.19999999999999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926.2</v>
      </c>
      <c r="Q28" s="29">
        <v>33.799999999999997</v>
      </c>
      <c r="R28" s="29">
        <v>339469.8</v>
      </c>
      <c r="S28" s="29">
        <v>17887.3</v>
      </c>
      <c r="T28" s="29">
        <v>12395.5</v>
      </c>
      <c r="U28" s="29">
        <v>337877.6</v>
      </c>
      <c r="V28" s="29">
        <v>0</v>
      </c>
      <c r="W28" s="29">
        <v>1592.2</v>
      </c>
      <c r="X28" s="29">
        <v>12335.3</v>
      </c>
      <c r="Y28" s="29">
        <v>0</v>
      </c>
      <c r="Z28" s="29">
        <v>60.2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802.2</v>
      </c>
      <c r="Q29" s="29">
        <v>4.5</v>
      </c>
      <c r="R29" s="29">
        <v>447451.5</v>
      </c>
      <c r="S29" s="29">
        <v>15921.4</v>
      </c>
      <c r="T29" s="29">
        <v>2885.3</v>
      </c>
      <c r="U29" s="29">
        <v>444609.4</v>
      </c>
      <c r="V29" s="29">
        <v>0</v>
      </c>
      <c r="W29" s="29">
        <v>2842.1</v>
      </c>
      <c r="X29" s="29">
        <v>2751.2</v>
      </c>
      <c r="Y29" s="29">
        <v>0</v>
      </c>
      <c r="Z29" s="29">
        <v>134.1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639.20000000000005</v>
      </c>
      <c r="Q30" s="29">
        <v>1.3</v>
      </c>
      <c r="R30" s="29">
        <v>324216.59999999998</v>
      </c>
      <c r="S30" s="29">
        <v>2944.9</v>
      </c>
      <c r="T30" s="29">
        <v>847</v>
      </c>
      <c r="U30" s="29">
        <v>323163.7</v>
      </c>
      <c r="V30" s="29">
        <v>0</v>
      </c>
      <c r="W30" s="29">
        <v>1052.9000000000001</v>
      </c>
      <c r="X30" s="29">
        <v>843.1</v>
      </c>
      <c r="Y30" s="29">
        <v>0</v>
      </c>
      <c r="Z30" s="29">
        <v>3.9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22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1849.6999999999998</v>
      </c>
      <c r="Q21" s="28">
        <f t="shared" ref="Q21:Z21" si="0">Q22+Q24+Q27+Q28</f>
        <v>47.1</v>
      </c>
      <c r="R21" s="28">
        <f>U21+V21+W21</f>
        <v>839124.4</v>
      </c>
      <c r="S21" s="28">
        <f t="shared" si="0"/>
        <v>53064.7</v>
      </c>
      <c r="T21" s="28">
        <f>X21+Y21+Z21</f>
        <v>16068.000000000002</v>
      </c>
      <c r="U21" s="28">
        <f t="shared" si="0"/>
        <v>831906.8</v>
      </c>
      <c r="V21" s="28">
        <f t="shared" si="0"/>
        <v>0</v>
      </c>
      <c r="W21" s="28">
        <f t="shared" si="0"/>
        <v>7217.6</v>
      </c>
      <c r="X21" s="28">
        <f t="shared" si="0"/>
        <v>15837.900000000001</v>
      </c>
      <c r="Y21" s="28">
        <f t="shared" si="0"/>
        <v>0</v>
      </c>
      <c r="Z21" s="28">
        <f t="shared" si="0"/>
        <v>230.1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69</v>
      </c>
      <c r="Q22" s="29">
        <v>0.5</v>
      </c>
      <c r="R22" s="29">
        <v>57170</v>
      </c>
      <c r="S22" s="29">
        <v>2325.6999999999998</v>
      </c>
      <c r="T22" s="29">
        <v>536.9</v>
      </c>
      <c r="U22" s="29">
        <v>55354.6</v>
      </c>
      <c r="V22" s="29">
        <v>0</v>
      </c>
      <c r="W22" s="29">
        <v>1815.4</v>
      </c>
      <c r="X22" s="29">
        <v>536.9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52</v>
      </c>
      <c r="Q23" s="29">
        <v>0.2</v>
      </c>
      <c r="R23" s="29">
        <v>44424.9</v>
      </c>
      <c r="S23" s="29">
        <v>2321.9</v>
      </c>
      <c r="T23" s="29">
        <v>192.7</v>
      </c>
      <c r="U23" s="29">
        <v>42627.9</v>
      </c>
      <c r="V23" s="29">
        <v>0</v>
      </c>
      <c r="W23" s="29">
        <v>1797</v>
      </c>
      <c r="X23" s="29">
        <v>192.7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1057.5999999999999</v>
      </c>
      <c r="Q24" s="29">
        <v>17.5</v>
      </c>
      <c r="R24" s="29">
        <v>584247.6</v>
      </c>
      <c r="S24" s="29">
        <v>32409.4</v>
      </c>
      <c r="T24" s="29">
        <v>5711.1</v>
      </c>
      <c r="U24" s="29">
        <v>579050.80000000005</v>
      </c>
      <c r="V24" s="29">
        <v>0</v>
      </c>
      <c r="W24" s="29">
        <v>5196.8</v>
      </c>
      <c r="X24" s="29">
        <v>5481</v>
      </c>
      <c r="Y24" s="29">
        <v>0</v>
      </c>
      <c r="Z24" s="29">
        <v>230.1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471.2</v>
      </c>
      <c r="Q25" s="29">
        <v>8.1999999999999993</v>
      </c>
      <c r="R25" s="29">
        <v>269713.2</v>
      </c>
      <c r="S25" s="29">
        <v>11782.7</v>
      </c>
      <c r="T25" s="29">
        <v>2799.7</v>
      </c>
      <c r="U25" s="29">
        <v>265285.7</v>
      </c>
      <c r="V25" s="29">
        <v>0</v>
      </c>
      <c r="W25" s="29">
        <v>4427.5</v>
      </c>
      <c r="X25" s="29">
        <v>2799.7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37</v>
      </c>
      <c r="Q26" s="29">
        <v>5.3</v>
      </c>
      <c r="R26" s="29">
        <v>19614.7</v>
      </c>
      <c r="S26" s="29">
        <v>5654</v>
      </c>
      <c r="T26" s="29">
        <v>962.2</v>
      </c>
      <c r="U26" s="29">
        <v>19037.400000000001</v>
      </c>
      <c r="V26" s="29">
        <v>0</v>
      </c>
      <c r="W26" s="29">
        <v>577.29999999999995</v>
      </c>
      <c r="X26" s="29">
        <v>886.5</v>
      </c>
      <c r="Y26" s="29">
        <v>0</v>
      </c>
      <c r="Z26" s="29">
        <v>75.7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215.7</v>
      </c>
      <c r="Q27" s="29">
        <v>2</v>
      </c>
      <c r="R27" s="29">
        <v>56931.199999999997</v>
      </c>
      <c r="S27" s="29">
        <v>2664</v>
      </c>
      <c r="T27" s="29">
        <v>825.3</v>
      </c>
      <c r="U27" s="29">
        <v>56918.3</v>
      </c>
      <c r="V27" s="29">
        <v>0</v>
      </c>
      <c r="W27" s="29">
        <v>12.9</v>
      </c>
      <c r="X27" s="29">
        <v>825.3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507.4</v>
      </c>
      <c r="Q28" s="29">
        <v>27.1</v>
      </c>
      <c r="R28" s="29">
        <v>140775.6</v>
      </c>
      <c r="S28" s="29">
        <v>15665.6</v>
      </c>
      <c r="T28" s="29">
        <v>8994.7000000000007</v>
      </c>
      <c r="U28" s="29">
        <v>140583.1</v>
      </c>
      <c r="V28" s="29">
        <v>0</v>
      </c>
      <c r="W28" s="29">
        <v>192.5</v>
      </c>
      <c r="X28" s="29">
        <v>8994.7000000000007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490</v>
      </c>
      <c r="Q29" s="29">
        <v>3.1</v>
      </c>
      <c r="R29" s="29">
        <v>263118.7</v>
      </c>
      <c r="S29" s="29">
        <v>12708.2</v>
      </c>
      <c r="T29" s="29">
        <v>1614.1</v>
      </c>
      <c r="U29" s="29">
        <v>262944.8</v>
      </c>
      <c r="V29" s="29">
        <v>0</v>
      </c>
      <c r="W29" s="29">
        <v>173.9</v>
      </c>
      <c r="X29" s="29">
        <v>1459.7</v>
      </c>
      <c r="Y29" s="29">
        <v>0</v>
      </c>
      <c r="Z29" s="29">
        <v>154.4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397.6</v>
      </c>
      <c r="Q30" s="29">
        <v>0.4</v>
      </c>
      <c r="R30" s="29">
        <v>205479.3</v>
      </c>
      <c r="S30" s="29">
        <v>7882.2</v>
      </c>
      <c r="T30" s="29">
        <v>262.7</v>
      </c>
      <c r="U30" s="29">
        <v>205369.8</v>
      </c>
      <c r="V30" s="29">
        <v>0</v>
      </c>
      <c r="W30" s="29">
        <v>109.5</v>
      </c>
      <c r="X30" s="29">
        <v>202.7</v>
      </c>
      <c r="Y30" s="29">
        <v>0</v>
      </c>
      <c r="Z30" s="29">
        <v>60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50"/>
  <sheetViews>
    <sheetView showGridLines="0" topLeftCell="A16" workbookViewId="0">
      <selection activeCell="P21" sqref="P21:Z31"/>
    </sheetView>
  </sheetViews>
  <sheetFormatPr defaultColWidth="9.140625" defaultRowHeight="12.75" x14ac:dyDescent="0.2"/>
  <cols>
    <col min="1" max="1" width="48.42578125" style="14" bestFit="1" customWidth="1"/>
    <col min="2" max="14" width="2.28515625" style="14" hidden="1" customWidth="1"/>
    <col min="15" max="15" width="6.42578125" style="14" bestFit="1" customWidth="1"/>
    <col min="16" max="26" width="13.7109375" style="14" customWidth="1"/>
    <col min="27" max="16384" width="9.140625" style="14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v>891.2</v>
      </c>
      <c r="Q21" s="28">
        <v>54.9</v>
      </c>
      <c r="R21" s="28">
        <v>440232.2</v>
      </c>
      <c r="S21" s="28">
        <v>17754.8</v>
      </c>
      <c r="T21" s="28">
        <v>17058.400000000001</v>
      </c>
      <c r="U21" s="28">
        <v>296339.8</v>
      </c>
      <c r="V21" s="28">
        <v>0</v>
      </c>
      <c r="W21" s="28">
        <v>143892.4</v>
      </c>
      <c r="X21" s="28">
        <v>8251.4</v>
      </c>
      <c r="Y21" s="28">
        <v>0</v>
      </c>
      <c r="Z21" s="28">
        <v>8807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64.900000000000006</v>
      </c>
      <c r="Q22" s="29">
        <v>2.5</v>
      </c>
      <c r="R22" s="29">
        <v>55379</v>
      </c>
      <c r="S22" s="29">
        <v>2228.9</v>
      </c>
      <c r="T22" s="29">
        <v>1794.2</v>
      </c>
      <c r="U22" s="29">
        <v>19707</v>
      </c>
      <c r="V22" s="29">
        <v>0</v>
      </c>
      <c r="W22" s="29">
        <v>35672</v>
      </c>
      <c r="X22" s="29">
        <v>100.6</v>
      </c>
      <c r="Y22" s="29">
        <v>0</v>
      </c>
      <c r="Z22" s="29">
        <v>1693.6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59.1</v>
      </c>
      <c r="Q23" s="29">
        <v>2.5</v>
      </c>
      <c r="R23" s="29">
        <v>47766</v>
      </c>
      <c r="S23" s="29">
        <v>2228.9</v>
      </c>
      <c r="T23" s="29">
        <v>1794.2</v>
      </c>
      <c r="U23" s="29">
        <v>19538.099999999999</v>
      </c>
      <c r="V23" s="29">
        <v>0</v>
      </c>
      <c r="W23" s="29">
        <v>28227.9</v>
      </c>
      <c r="X23" s="29">
        <v>100.6</v>
      </c>
      <c r="Y23" s="29">
        <v>0</v>
      </c>
      <c r="Z23" s="29">
        <v>1693.6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540.1</v>
      </c>
      <c r="Q24" s="29">
        <v>30</v>
      </c>
      <c r="R24" s="29">
        <v>282026.40000000002</v>
      </c>
      <c r="S24" s="29">
        <v>9876.2999999999993</v>
      </c>
      <c r="T24" s="29">
        <v>8165.5</v>
      </c>
      <c r="U24" s="29">
        <v>220061.9</v>
      </c>
      <c r="V24" s="29">
        <v>0</v>
      </c>
      <c r="W24" s="29">
        <v>61964.5</v>
      </c>
      <c r="X24" s="29">
        <v>5133.1000000000004</v>
      </c>
      <c r="Y24" s="29">
        <v>0</v>
      </c>
      <c r="Z24" s="29">
        <v>3032.4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401.5</v>
      </c>
      <c r="Q25" s="29">
        <v>22.5</v>
      </c>
      <c r="R25" s="29">
        <v>227448.6</v>
      </c>
      <c r="S25" s="29">
        <v>5701.9</v>
      </c>
      <c r="T25" s="29">
        <v>5468.8</v>
      </c>
      <c r="U25" s="29">
        <v>181140.6</v>
      </c>
      <c r="V25" s="29">
        <v>0</v>
      </c>
      <c r="W25" s="29">
        <v>46308</v>
      </c>
      <c r="X25" s="29">
        <v>2777.1</v>
      </c>
      <c r="Y25" s="29">
        <v>0</v>
      </c>
      <c r="Z25" s="29">
        <v>2691.7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5.6</v>
      </c>
      <c r="Q26" s="29">
        <v>5.8</v>
      </c>
      <c r="R26" s="29">
        <v>2082.1999999999998</v>
      </c>
      <c r="S26" s="29">
        <v>0</v>
      </c>
      <c r="T26" s="29">
        <v>1780.7</v>
      </c>
      <c r="U26" s="29">
        <v>1929.1</v>
      </c>
      <c r="V26" s="29">
        <v>0</v>
      </c>
      <c r="W26" s="29">
        <v>153.1</v>
      </c>
      <c r="X26" s="29">
        <v>1754.6</v>
      </c>
      <c r="Y26" s="29">
        <v>0</v>
      </c>
      <c r="Z26" s="29">
        <v>26.1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85.8</v>
      </c>
      <c r="Q27" s="29">
        <v>3.5</v>
      </c>
      <c r="R27" s="29">
        <v>35741.1</v>
      </c>
      <c r="S27" s="29">
        <v>746.9</v>
      </c>
      <c r="T27" s="29">
        <v>1152.2</v>
      </c>
      <c r="U27" s="29">
        <v>17659.8</v>
      </c>
      <c r="V27" s="29">
        <v>0</v>
      </c>
      <c r="W27" s="29">
        <v>18081.3</v>
      </c>
      <c r="X27" s="29">
        <v>1100.7</v>
      </c>
      <c r="Y27" s="29">
        <v>0</v>
      </c>
      <c r="Z27" s="29">
        <v>51.5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200.4</v>
      </c>
      <c r="Q28" s="29">
        <v>18.899999999999999</v>
      </c>
      <c r="R28" s="29">
        <v>67085.7</v>
      </c>
      <c r="S28" s="29">
        <v>4902.7</v>
      </c>
      <c r="T28" s="29">
        <v>5946.5</v>
      </c>
      <c r="U28" s="29">
        <v>38911.1</v>
      </c>
      <c r="V28" s="29">
        <v>0</v>
      </c>
      <c r="W28" s="29">
        <v>28174.6</v>
      </c>
      <c r="X28" s="29">
        <v>1917</v>
      </c>
      <c r="Y28" s="29">
        <v>0</v>
      </c>
      <c r="Z28" s="29">
        <v>4029.5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36.6</v>
      </c>
      <c r="Q29" s="29">
        <v>0</v>
      </c>
      <c r="R29" s="29">
        <v>15676.3</v>
      </c>
      <c r="S29" s="29">
        <v>139.80000000000001</v>
      </c>
      <c r="T29" s="29">
        <v>0</v>
      </c>
      <c r="U29" s="29">
        <v>3447</v>
      </c>
      <c r="V29" s="29">
        <v>0</v>
      </c>
      <c r="W29" s="29">
        <v>12229.3</v>
      </c>
      <c r="X29" s="29">
        <v>0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32.6</v>
      </c>
      <c r="Q30" s="29">
        <v>0</v>
      </c>
      <c r="R30" s="29">
        <v>13970.8</v>
      </c>
      <c r="S30" s="29">
        <v>0</v>
      </c>
      <c r="T30" s="29">
        <v>0</v>
      </c>
      <c r="U30" s="29">
        <v>3447</v>
      </c>
      <c r="V30" s="29">
        <v>0</v>
      </c>
      <c r="W30" s="29">
        <v>10523.8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4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6:26" x14ac:dyDescent="0.2"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6:26" x14ac:dyDescent="0.2"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C29" sqref="AC2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5313.7</v>
      </c>
      <c r="Q21" s="28">
        <f t="shared" ref="Q21:Z21" si="0">Q22+Q24+Q27+Q28</f>
        <v>232.49999999999997</v>
      </c>
      <c r="R21" s="28">
        <f t="shared" si="0"/>
        <v>2781026.6</v>
      </c>
      <c r="S21" s="28">
        <f t="shared" si="0"/>
        <v>64256.700000000004</v>
      </c>
      <c r="T21" s="28">
        <f>X21+Y21+Z21</f>
        <v>70046.100000000006</v>
      </c>
      <c r="U21" s="28">
        <f t="shared" si="0"/>
        <v>2640307.7999999998</v>
      </c>
      <c r="V21" s="28">
        <f t="shared" si="0"/>
        <v>0</v>
      </c>
      <c r="W21" s="28">
        <f t="shared" si="0"/>
        <v>140718.80000000002</v>
      </c>
      <c r="X21" s="28">
        <f t="shared" si="0"/>
        <v>68049.8</v>
      </c>
      <c r="Y21" s="28">
        <f t="shared" si="0"/>
        <v>0</v>
      </c>
      <c r="Z21" s="28">
        <f t="shared" si="0"/>
        <v>1996.3000000000002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333.4</v>
      </c>
      <c r="Q22" s="29">
        <v>0.3</v>
      </c>
      <c r="R22" s="29">
        <v>287546.90000000002</v>
      </c>
      <c r="S22" s="29">
        <v>13896.8</v>
      </c>
      <c r="T22" s="29">
        <v>45.3</v>
      </c>
      <c r="U22" s="29">
        <v>254940.7</v>
      </c>
      <c r="V22" s="29"/>
      <c r="W22" s="29">
        <v>32606.2</v>
      </c>
      <c r="X22" s="29">
        <v>45.3</v>
      </c>
      <c r="Y22" s="29"/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274.5</v>
      </c>
      <c r="Q23" s="29"/>
      <c r="R23" s="29">
        <v>243568.6</v>
      </c>
      <c r="S23" s="29">
        <v>12620.5</v>
      </c>
      <c r="T23" s="29">
        <v>0</v>
      </c>
      <c r="U23" s="29">
        <v>216343.5</v>
      </c>
      <c r="V23" s="29"/>
      <c r="W23" s="29">
        <v>27225.1</v>
      </c>
      <c r="X23" s="29">
        <v>0</v>
      </c>
      <c r="Y23" s="29"/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3655.9</v>
      </c>
      <c r="Q24" s="29">
        <v>110.6</v>
      </c>
      <c r="R24" s="29">
        <v>2058264.2</v>
      </c>
      <c r="S24" s="29">
        <v>36440.800000000003</v>
      </c>
      <c r="T24" s="29">
        <v>34493.699999999997</v>
      </c>
      <c r="U24" s="29">
        <v>1965566.4</v>
      </c>
      <c r="V24" s="29"/>
      <c r="W24" s="29">
        <v>92697.8</v>
      </c>
      <c r="X24" s="29">
        <v>33749.1</v>
      </c>
      <c r="Y24" s="29"/>
      <c r="Z24" s="29">
        <v>744.6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3221.8</v>
      </c>
      <c r="Q25" s="29">
        <v>76.900000000000006</v>
      </c>
      <c r="R25" s="29">
        <v>1831134.3</v>
      </c>
      <c r="S25" s="29">
        <v>29294.7</v>
      </c>
      <c r="T25" s="29">
        <v>24024.6</v>
      </c>
      <c r="U25" s="29">
        <v>1743892.1</v>
      </c>
      <c r="V25" s="29"/>
      <c r="W25" s="29">
        <v>87242.2</v>
      </c>
      <c r="X25" s="29">
        <v>23477.7</v>
      </c>
      <c r="Y25" s="29"/>
      <c r="Z25" s="29">
        <v>546.9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47.9</v>
      </c>
      <c r="Q26" s="29">
        <v>22.3</v>
      </c>
      <c r="R26" s="29">
        <v>26131.5</v>
      </c>
      <c r="S26" s="29">
        <v>2878.1</v>
      </c>
      <c r="T26" s="29">
        <v>6210.3</v>
      </c>
      <c r="U26" s="29">
        <v>25923.3</v>
      </c>
      <c r="V26" s="29"/>
      <c r="W26" s="29">
        <v>208.2</v>
      </c>
      <c r="X26" s="29">
        <v>6096</v>
      </c>
      <c r="Y26" s="29"/>
      <c r="Z26" s="29">
        <v>114.3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573.4</v>
      </c>
      <c r="Q27" s="29">
        <v>18</v>
      </c>
      <c r="R27" s="29">
        <v>217457.5</v>
      </c>
      <c r="S27" s="29">
        <v>6458.1</v>
      </c>
      <c r="T27" s="29">
        <v>6219.6</v>
      </c>
      <c r="U27" s="29">
        <v>204406.39999999999</v>
      </c>
      <c r="V27" s="29"/>
      <c r="W27" s="29">
        <v>13051.1</v>
      </c>
      <c r="X27" s="29">
        <v>5688</v>
      </c>
      <c r="Y27" s="29"/>
      <c r="Z27" s="29">
        <v>531.6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751</v>
      </c>
      <c r="Q28" s="29">
        <v>103.6</v>
      </c>
      <c r="R28" s="29">
        <v>217758</v>
      </c>
      <c r="S28" s="29">
        <v>7461</v>
      </c>
      <c r="T28" s="29">
        <v>29287.5</v>
      </c>
      <c r="U28" s="29">
        <v>215394.3</v>
      </c>
      <c r="V28" s="29"/>
      <c r="W28" s="29">
        <v>2363.6999999999998</v>
      </c>
      <c r="X28" s="29">
        <v>28567.4</v>
      </c>
      <c r="Y28" s="29"/>
      <c r="Z28" s="29">
        <v>720.1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326.3</v>
      </c>
      <c r="Q29" s="29">
        <v>0.6</v>
      </c>
      <c r="R29" s="29">
        <v>167022.5</v>
      </c>
      <c r="S29" s="29">
        <v>1739.2</v>
      </c>
      <c r="T29" s="29">
        <v>325.7</v>
      </c>
      <c r="U29" s="29">
        <v>162730.5</v>
      </c>
      <c r="V29" s="29"/>
      <c r="W29" s="29">
        <v>4292</v>
      </c>
      <c r="X29" s="29">
        <v>270.60000000000002</v>
      </c>
      <c r="Y29" s="29"/>
      <c r="Z29" s="29">
        <v>55.1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246.1</v>
      </c>
      <c r="Q30" s="29"/>
      <c r="R30" s="29">
        <v>121262.5</v>
      </c>
      <c r="S30" s="29">
        <v>967.1</v>
      </c>
      <c r="T30" s="29">
        <v>0</v>
      </c>
      <c r="U30" s="29">
        <v>118450.2</v>
      </c>
      <c r="V30" s="29"/>
      <c r="W30" s="29">
        <v>2812.3</v>
      </c>
      <c r="X30" s="29">
        <v>0</v>
      </c>
      <c r="Y30" s="29"/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69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5" workbookViewId="0">
      <selection activeCell="A31" sqref="A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16">
        <f>'м.р. Сызранский'!P21+'м.р. Шигонский'!P21+'г. Сызрань'!P21+'г. Октябрьск'!P21</f>
        <v>4577.7</v>
      </c>
      <c r="Q21" s="16">
        <f>'м.р. Сызранский'!Q21+'м.р. Шигонский'!Q21+'г. Сызрань'!Q21+'г. Октябрьск'!Q21</f>
        <v>155.89999999999998</v>
      </c>
      <c r="R21" s="16">
        <f>'м.р. Сызранский'!R21+'м.р. Шигонский'!R21+'г. Сызрань'!R21+'г. Октябрьск'!R21</f>
        <v>1901940.5</v>
      </c>
      <c r="S21" s="16">
        <f>'м.р. Сызранский'!S21+'м.р. Шигонский'!S21+'г. Сызрань'!S21+'г. Октябрьск'!S21</f>
        <v>109698.20000000001</v>
      </c>
      <c r="T21" s="16">
        <f>'м.р. Сызранский'!T21+'м.р. Шигонский'!T21+'г. Сызрань'!T21+'г. Октябрьск'!T21</f>
        <v>42118.1</v>
      </c>
      <c r="U21" s="16">
        <f>'м.р. Сызранский'!U21+'м.р. Шигонский'!U21+'г. Сызрань'!U21+'г. Октябрьск'!U21</f>
        <v>1885172.5</v>
      </c>
      <c r="V21" s="16">
        <f>'м.р. Сызранский'!V21+'м.р. Шигонский'!V21+'г. Сызрань'!V21+'г. Октябрьск'!V21</f>
        <v>0</v>
      </c>
      <c r="W21" s="16">
        <f>'м.р. Сызранский'!W21+'м.р. Шигонский'!W21+'г. Сызрань'!W21+'г. Октябрьск'!W21</f>
        <v>16768</v>
      </c>
      <c r="X21" s="16">
        <f>'м.р. Сызранский'!X21+'м.р. Шигонский'!X21+'г. Сызрань'!X21+'г. Октябрьск'!X21</f>
        <v>41691.899999999994</v>
      </c>
      <c r="Y21" s="16">
        <f>'м.р. Сызранский'!Y21+'м.р. Шигонский'!Y21+'г. Сызрань'!Y21+'г. Октябрьск'!Y21</f>
        <v>0</v>
      </c>
      <c r="Z21" s="16">
        <f>'м.р. Сызранский'!Z21+'м.р. Шигонский'!Z21+'г. Сызрань'!Z21+'г. Октябрьск'!Z21</f>
        <v>426.2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16">
        <f>'м.р. Сызранский'!P22+'м.р. Шигонский'!P22+'г. Сызрань'!P22+'г. Октябрьск'!P22</f>
        <v>186.8</v>
      </c>
      <c r="Q22" s="16">
        <f>'м.р. Сызранский'!Q22+'м.р. Шигонский'!Q22+'г. Сызрань'!Q22+'г. Октябрьск'!Q22</f>
        <v>1.7</v>
      </c>
      <c r="R22" s="16">
        <f>'м.р. Сызранский'!R22+'м.р. Шигонский'!R22+'г. Сызрань'!R22+'г. Октябрьск'!R22</f>
        <v>118749.3</v>
      </c>
      <c r="S22" s="16">
        <f>'м.р. Сызранский'!S22+'м.р. Шигонский'!S22+'г. Сызрань'!S22+'г. Октябрьск'!S22</f>
        <v>4898.3999999999996</v>
      </c>
      <c r="T22" s="16">
        <f>'м.р. Сызранский'!T22+'м.р. Шигонский'!T22+'г. Сызрань'!T22+'г. Октябрьск'!T22</f>
        <v>1288.8</v>
      </c>
      <c r="U22" s="16">
        <f>'м.р. Сызранский'!U22+'м.р. Шигонский'!U22+'г. Сызрань'!U22+'г. Октябрьск'!U22</f>
        <v>115417.7</v>
      </c>
      <c r="V22" s="16">
        <f>'м.р. Сызранский'!V22+'м.р. Шигонский'!V22+'г. Сызрань'!V22+'г. Октябрьск'!V22</f>
        <v>0</v>
      </c>
      <c r="W22" s="16">
        <f>'м.р. Сызранский'!W22+'м.р. Шигонский'!W22+'г. Сызрань'!W22+'г. Октябрьск'!W22</f>
        <v>3331.6</v>
      </c>
      <c r="X22" s="16">
        <f>'м.р. Сызранский'!X22+'м.р. Шигонский'!X22+'г. Сызрань'!X22+'г. Октябрьск'!X22</f>
        <v>1288.8</v>
      </c>
      <c r="Y22" s="16">
        <f>'м.р. Сызранский'!Y22+'м.р. Шигонский'!Y22+'г. Сызрань'!Y22+'г. Октябрьск'!Y22</f>
        <v>0</v>
      </c>
      <c r="Z22" s="16">
        <f>'м.р. Сызранский'!Z22+'м.р. Шигонский'!Z22+'г. Сызрань'!Z22+'г. Октябрьск'!Z22</f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6">
        <f>'м.р. Сызранский'!P23+'м.р. Шигонский'!P23+'г. Сызрань'!P23+'г. Октябрьск'!P23</f>
        <v>115.19999999999999</v>
      </c>
      <c r="Q23" s="16">
        <f>'м.р. Сызранский'!Q23+'м.р. Шигонский'!Q23+'г. Сызрань'!Q23+'г. Октябрьск'!Q23</f>
        <v>1.2</v>
      </c>
      <c r="R23" s="16">
        <f>'м.р. Сызранский'!R23+'м.р. Шигонский'!R23+'г. Сызрань'!R23+'г. Октябрьск'!R23</f>
        <v>78111.3</v>
      </c>
      <c r="S23" s="16">
        <f>'м.р. Сызранский'!S23+'м.р. Шигонский'!S23+'г. Сызрань'!S23+'г. Октябрьск'!S23</f>
        <v>3622</v>
      </c>
      <c r="T23" s="16">
        <f>'м.р. Сызранский'!T23+'м.р. Шигонский'!T23+'г. Сызрань'!T23+'г. Октябрьск'!T23</f>
        <v>1102.4000000000001</v>
      </c>
      <c r="U23" s="16">
        <f>'м.р. Сызранский'!U23+'м.р. Шигонский'!U23+'г. Сызрань'!U23+'г. Октябрьск'!U23</f>
        <v>75803.399999999994</v>
      </c>
      <c r="V23" s="16">
        <f>'м.р. Сызранский'!V23+'м.р. Шигонский'!V23+'г. Сызрань'!V23+'г. Октябрьск'!V23</f>
        <v>0</v>
      </c>
      <c r="W23" s="16">
        <f>'м.р. Сызранский'!W23+'м.р. Шигонский'!W23+'г. Сызрань'!W23+'г. Октябрьск'!W23</f>
        <v>2307.9</v>
      </c>
      <c r="X23" s="16">
        <f>'м.р. Сызранский'!X23+'м.р. Шигонский'!X23+'г. Сызрань'!X23+'г. Октябрьск'!X23</f>
        <v>1102.4000000000001</v>
      </c>
      <c r="Y23" s="16">
        <f>'м.р. Сызранский'!Y23+'м.р. Шигонский'!Y23+'г. Сызрань'!Y23+'г. Октябрьск'!Y23</f>
        <v>0</v>
      </c>
      <c r="Z23" s="16">
        <f>'м.р. Сызранский'!Z23+'м.р. Шигонский'!Z23+'г. Сызрань'!Z23+'г. Октябрьск'!Z23</f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16">
        <f>'м.р. Сызранский'!P24+'м.р. Шигонский'!P24+'г. Сызрань'!P24+'г. Октябрьск'!P24</f>
        <v>2372</v>
      </c>
      <c r="Q24" s="16">
        <f>'м.р. Сызранский'!Q24+'м.р. Шигонский'!Q24+'г. Сызрань'!Q24+'г. Октябрьск'!Q24</f>
        <v>89.2</v>
      </c>
      <c r="R24" s="16">
        <f>'м.р. Сызранский'!R24+'м.р. Шигонский'!R24+'г. Сызрань'!R24+'г. Октябрьск'!R24</f>
        <v>1274076.3999999999</v>
      </c>
      <c r="S24" s="16">
        <f>'м.р. Сызранский'!S24+'м.р. Шигонский'!S24+'г. Сызрань'!S24+'г. Октябрьск'!S24</f>
        <v>70376.599999999991</v>
      </c>
      <c r="T24" s="16">
        <f>'м.р. Сызранский'!T24+'м.р. Шигонский'!T24+'г. Сызрань'!T24+'г. Октябрьск'!T24</f>
        <v>24759.5</v>
      </c>
      <c r="U24" s="16">
        <f>'м.р. Сызранский'!U24+'м.р. Шигонский'!U24+'г. Сызрань'!U24+'г. Октябрьск'!U24</f>
        <v>1265644.2</v>
      </c>
      <c r="V24" s="16">
        <f>'м.р. Сызранский'!V24+'м.р. Шигонский'!V24+'г. Сызрань'!V24+'г. Октябрьск'!V24</f>
        <v>0</v>
      </c>
      <c r="W24" s="16">
        <f>'м.р. Сызранский'!W24+'м.р. Шигонский'!W24+'г. Сызрань'!W24+'г. Октябрьск'!W24</f>
        <v>8432.2000000000007</v>
      </c>
      <c r="X24" s="16">
        <f>'м.р. Сызранский'!X24+'м.р. Шигонский'!X24+'г. Сызрань'!X24+'г. Октябрьск'!X24</f>
        <v>24363.8</v>
      </c>
      <c r="Y24" s="16">
        <f>'м.р. Сызранский'!Y24+'м.р. Шигонский'!Y24+'г. Сызрань'!Y24+'г. Октябрьск'!Y24</f>
        <v>0</v>
      </c>
      <c r="Z24" s="16">
        <f>'м.р. Сызранский'!Z24+'м.р. Шигонский'!Z24+'г. Сызрань'!Z24+'г. Октябрьск'!Z24</f>
        <v>395.7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6">
        <f>'м.р. Сызранский'!P25+'м.р. Шигонский'!P25+'г. Сызрань'!P25+'г. Октябрьск'!P25</f>
        <v>1233.5</v>
      </c>
      <c r="Q25" s="16">
        <f>'м.р. Сызранский'!Q25+'м.р. Шигонский'!Q25+'г. Сызрань'!Q25+'г. Октябрьск'!Q25</f>
        <v>16.3</v>
      </c>
      <c r="R25" s="16">
        <f>'м.р. Сызранский'!R25+'м.р. Шигонский'!R25+'г. Сызрань'!R25+'г. Октябрьск'!R25</f>
        <v>699259.2</v>
      </c>
      <c r="S25" s="16">
        <f>'м.р. Сызранский'!S25+'м.р. Шигонский'!S25+'г. Сызрань'!S25+'г. Октябрьск'!S25</f>
        <v>38724.300000000003</v>
      </c>
      <c r="T25" s="16">
        <f>'м.р. Сызранский'!T25+'м.р. Шигонский'!T25+'г. Сызрань'!T25+'г. Октябрьск'!T25</f>
        <v>4706.8</v>
      </c>
      <c r="U25" s="16">
        <f>'м.р. Сызранский'!U25+'м.р. Шигонский'!U25+'г. Сызрань'!U25+'г. Октябрьск'!U25</f>
        <v>694275.5</v>
      </c>
      <c r="V25" s="16">
        <f>'м.р. Сызранский'!V25+'м.р. Шигонский'!V25+'г. Сызрань'!V25+'г. Октябрьск'!V25</f>
        <v>0</v>
      </c>
      <c r="W25" s="16">
        <f>'м.р. Сызранский'!W25+'м.р. Шигонский'!W25+'г. Сызрань'!W25+'г. Октябрьск'!W25</f>
        <v>4983.7</v>
      </c>
      <c r="X25" s="16">
        <f>'м.р. Сызранский'!X25+'м.р. Шигонский'!X25+'г. Сызрань'!X25+'г. Октябрьск'!X25</f>
        <v>4396.2</v>
      </c>
      <c r="Y25" s="16">
        <f>'м.р. Сызранский'!Y25+'м.р. Шигонский'!Y25+'г. Сызрань'!Y25+'г. Октябрьск'!Y25</f>
        <v>0</v>
      </c>
      <c r="Z25" s="16">
        <f>'м.р. Сызранский'!Z25+'м.р. Шигонский'!Z25+'г. Сызрань'!Z25+'г. Октябрьск'!Z25</f>
        <v>310.60000000000002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6">
        <f>'м.р. Сызранский'!P26+'м.р. Шигонский'!P26+'г. Сызрань'!P26+'г. Октябрьск'!P26</f>
        <v>106.4</v>
      </c>
      <c r="Q26" s="16">
        <f>'м.р. Сызранский'!Q26+'м.р. Шигонский'!Q26+'г. Сызрань'!Q26+'г. Октябрьск'!Q26</f>
        <v>52.699999999999996</v>
      </c>
      <c r="R26" s="16">
        <f>'м.р. Сызранский'!R26+'м.р. Шигонский'!R26+'г. Сызрань'!R26+'г. Октябрьск'!R26</f>
        <v>65467.3</v>
      </c>
      <c r="S26" s="16">
        <f>'м.р. Сызранский'!S26+'м.р. Шигонский'!S26+'г. Сызрань'!S26+'г. Октябрьск'!S26</f>
        <v>5527.4</v>
      </c>
      <c r="T26" s="16">
        <f>'м.р. Сызранский'!T26+'м.р. Шигонский'!T26+'г. Сызрань'!T26+'г. Октябрьск'!T26</f>
        <v>13485.900000000001</v>
      </c>
      <c r="U26" s="16">
        <f>'м.р. Сызранский'!U26+'м.р. Шигонский'!U26+'г. Сызрань'!U26+'г. Октябрьск'!U26</f>
        <v>65417.3</v>
      </c>
      <c r="V26" s="16">
        <f>'м.р. Сызранский'!V26+'м.р. Шигонский'!V26+'г. Сызрань'!V26+'г. Октябрьск'!V26</f>
        <v>0</v>
      </c>
      <c r="W26" s="16">
        <f>'м.р. Сызранский'!W26+'м.р. Шигонский'!W26+'г. Сызрань'!W26+'г. Октябрьск'!W26</f>
        <v>50</v>
      </c>
      <c r="X26" s="16">
        <f>'м.р. Сызранский'!X26+'м.р. Шигонский'!X26+'г. Сызрань'!X26+'г. Октябрьск'!X26</f>
        <v>13400.8</v>
      </c>
      <c r="Y26" s="16">
        <f>'м.р. Сызранский'!Y26+'м.р. Шигонский'!Y26+'г. Сызрань'!Y26+'г. Октябрьск'!Y26</f>
        <v>0</v>
      </c>
      <c r="Z26" s="16">
        <f>'м.р. Сызранский'!Z26+'м.р. Шигонский'!Z26+'г. Сызрань'!Z26+'г. Октябрьск'!Z26</f>
        <v>85.1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16">
        <f>'м.р. Сызранский'!P27+'м.р. Шигонский'!P27+'г. Сызрань'!P27+'г. Октябрьск'!P27</f>
        <v>778.4</v>
      </c>
      <c r="Q27" s="16">
        <f>'м.р. Сызранский'!Q27+'м.р. Шигонский'!Q27+'г. Сызрань'!Q27+'г. Октябрьск'!Q27</f>
        <v>9.5</v>
      </c>
      <c r="R27" s="16">
        <f>'м.р. Сызранский'!R27+'м.р. Шигонский'!R27+'г. Сызрань'!R27+'г. Октябрьск'!R27</f>
        <v>205927</v>
      </c>
      <c r="S27" s="16">
        <f>'м.р. Сызранский'!S27+'м.р. Шигонский'!S27+'г. Сызрань'!S27+'г. Октябрьск'!S27</f>
        <v>8908.1</v>
      </c>
      <c r="T27" s="16">
        <f>'м.р. Сызранский'!T27+'м.р. Шигонский'!T27+'г. Сызрань'!T27+'г. Октябрьск'!T27</f>
        <v>2775.1</v>
      </c>
      <c r="U27" s="16">
        <f>'м.р. Сызранский'!U27+'м.р. Шигонский'!U27+'г. Сызрань'!U27+'г. Октябрьск'!U27</f>
        <v>204295.8</v>
      </c>
      <c r="V27" s="16">
        <f>'м.р. Сызранский'!V27+'м.р. Шигонский'!V27+'г. Сызрань'!V27+'г. Октябрьск'!V27</f>
        <v>0</v>
      </c>
      <c r="W27" s="16">
        <f>'м.р. Сызранский'!W27+'м.р. Шигонский'!W27+'г. Сызрань'!W27+'г. Октябрьск'!W27</f>
        <v>1631.2</v>
      </c>
      <c r="X27" s="16">
        <f>'м.р. Сызранский'!X27+'м.р. Шигонский'!X27+'г. Сызрань'!X27+'г. Октябрьск'!X27</f>
        <v>2775.1</v>
      </c>
      <c r="Y27" s="16">
        <f>'м.р. Сызранский'!Y27+'м.р. Шигонский'!Y27+'г. Сызрань'!Y27+'г. Октябрьск'!Y27</f>
        <v>0</v>
      </c>
      <c r="Z27" s="16">
        <f>'м.р. Сызранский'!Z27+'м.р. Шигонский'!Z27+'г. Сызрань'!Z27+'г. Октябрьск'!Z27</f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16">
        <f>'м.р. Сызранский'!P28+'м.р. Шигонский'!P28+'г. Сызрань'!P28+'г. Октябрьск'!P28</f>
        <v>1240.5</v>
      </c>
      <c r="Q28" s="16">
        <f>'м.р. Сызранский'!Q28+'м.р. Шигонский'!Q28+'г. Сызрань'!Q28+'г. Октябрьск'!Q28</f>
        <v>55.5</v>
      </c>
      <c r="R28" s="16">
        <f>'м.р. Сызранский'!R28+'м.р. Шигонский'!R28+'г. Сызрань'!R28+'г. Октябрьск'!R28</f>
        <v>303187.8</v>
      </c>
      <c r="S28" s="16">
        <f>'м.р. Сызранский'!S28+'м.р. Шигонский'!S28+'г. Сызрань'!S28+'г. Октябрьск'!S28</f>
        <v>25515.100000000002</v>
      </c>
      <c r="T28" s="16">
        <f>'м.р. Сызранский'!T28+'м.р. Шигонский'!T28+'г. Сызрань'!T28+'г. Октябрьск'!T28</f>
        <v>13294.7</v>
      </c>
      <c r="U28" s="16">
        <f>'м.р. Сызранский'!U28+'м.р. Шигонский'!U28+'г. Сызрань'!U28+'г. Октябрьск'!U28</f>
        <v>299814.8</v>
      </c>
      <c r="V28" s="16">
        <f>'м.р. Сызранский'!V28+'м.р. Шигонский'!V28+'г. Сызрань'!V28+'г. Октябрьск'!V28</f>
        <v>0</v>
      </c>
      <c r="W28" s="16">
        <f>'м.р. Сызранский'!W28+'м.р. Шигонский'!W28+'г. Сызрань'!W28+'г. Октябрьск'!W28</f>
        <v>3373</v>
      </c>
      <c r="X28" s="16">
        <f>'м.р. Сызранский'!X28+'м.р. Шигонский'!X28+'г. Сызрань'!X28+'г. Октябрьск'!X28</f>
        <v>13264.2</v>
      </c>
      <c r="Y28" s="16">
        <f>'м.р. Сызранский'!Y28+'м.р. Шигонский'!Y28+'г. Сызрань'!Y28+'г. Октябрьск'!Y28</f>
        <v>0</v>
      </c>
      <c r="Z28" s="16">
        <f>'м.р. Сызранский'!Z28+'м.р. Шигонский'!Z28+'г. Сызрань'!Z28+'г. Октябрьск'!Z28</f>
        <v>30.5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16">
        <f>'м.р. Сызранский'!P29+'м.р. Шигонский'!P29+'г. Сызрань'!P29+'г. Октябрьск'!P29</f>
        <v>954.8</v>
      </c>
      <c r="Q29" s="16">
        <f>'м.р. Сызранский'!Q29+'м.р. Шигонский'!Q29+'г. Сызрань'!Q29+'г. Октябрьск'!Q29</f>
        <v>14.6</v>
      </c>
      <c r="R29" s="16">
        <f>'м.р. Сызранский'!R29+'м.р. Шигонский'!R29+'г. Сызрань'!R29+'г. Октябрьск'!R29</f>
        <v>482846.60000000003</v>
      </c>
      <c r="S29" s="16">
        <f>'м.р. Сызранский'!S29+'м.р. Шигонский'!S29+'г. Сызрань'!S29+'г. Октябрьск'!S29</f>
        <v>23942.6</v>
      </c>
      <c r="T29" s="16">
        <f>'м.р. Сызранский'!T29+'м.р. Шигонский'!T29+'г. Сызрань'!T29+'г. Октябрьск'!T29</f>
        <v>5229.5999999999995</v>
      </c>
      <c r="U29" s="16">
        <f>'м.р. Сызранский'!U29+'м.р. Шигонский'!U29+'г. Сызрань'!U29+'г. Октябрьск'!U29</f>
        <v>482846.60000000003</v>
      </c>
      <c r="V29" s="16">
        <f>'м.р. Сызранский'!V29+'м.р. Шигонский'!V29+'г. Сызрань'!V29+'г. Октябрьск'!V29</f>
        <v>0</v>
      </c>
      <c r="W29" s="16">
        <f>'м.р. Сызранский'!W29+'м.р. Шигонский'!W29+'г. Сызрань'!W29+'г. Октябрьск'!W29</f>
        <v>0</v>
      </c>
      <c r="X29" s="16">
        <f>'м.р. Сызранский'!X29+'м.р. Шигонский'!X29+'г. Сызрань'!X29+'г. Октябрьск'!X29</f>
        <v>5229.5999999999995</v>
      </c>
      <c r="Y29" s="16">
        <f>'м.р. Сызранский'!Y29+'м.р. Шигонский'!Y29+'г. Сызрань'!Y29+'г. Октябрьск'!Y29</f>
        <v>0</v>
      </c>
      <c r="Z29" s="16">
        <f>'м.р. Сызранский'!Z29+'м.р. Шигонский'!Z29+'г. Сызрань'!Z29+'г. Октябрьск'!Z29</f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16">
        <f>'м.р. Сызранский'!P30+'м.р. Шигонский'!P30+'г. Сызрань'!P30+'г. Октябрьск'!P30</f>
        <v>730</v>
      </c>
      <c r="Q30" s="16">
        <f>'м.р. Сызранский'!Q30+'м.р. Шигонский'!Q30+'г. Сызрань'!Q30+'г. Октябрьск'!Q30</f>
        <v>2.5</v>
      </c>
      <c r="R30" s="16">
        <f>'м.р. Сызранский'!R30+'м.р. Шигонский'!R30+'г. Сызрань'!R30+'г. Октябрьск'!R30</f>
        <v>354681.7</v>
      </c>
      <c r="S30" s="16">
        <f>'м.р. Сызранский'!S30+'м.р. Шигонский'!S30+'г. Сызрань'!S30+'г. Октябрьск'!S30</f>
        <v>15039.3</v>
      </c>
      <c r="T30" s="16">
        <f>'м.р. Сызранский'!T30+'м.р. Шигонский'!T30+'г. Сызрань'!T30+'г. Октябрьск'!T30</f>
        <v>975.4</v>
      </c>
      <c r="U30" s="16">
        <f>'м.р. Сызранский'!U30+'м.р. Шигонский'!U30+'г. Сызрань'!U30+'г. Октябрьск'!U30</f>
        <v>354681.7</v>
      </c>
      <c r="V30" s="16">
        <f>'м.р. Сызранский'!V30+'м.р. Шигонский'!V30+'г. Сызрань'!V30+'г. Октябрьск'!V30</f>
        <v>0</v>
      </c>
      <c r="W30" s="16">
        <f>'м.р. Сызранский'!W30+'м.р. Шигонский'!W30+'г. Сызрань'!W30+'г. Октябрьск'!W30</f>
        <v>0</v>
      </c>
      <c r="X30" s="16">
        <f>'м.р. Сызранский'!X30+'м.р. Шигонский'!X30+'г. Сызрань'!X30+'г. Октябрьск'!X30</f>
        <v>975.4</v>
      </c>
      <c r="Y30" s="16">
        <f>'м.р. Сызранский'!Y30+'м.р. Шигонский'!Y30+'г. Сызрань'!Y30+'г. Октябрьск'!Y30</f>
        <v>0</v>
      </c>
      <c r="Z30" s="16">
        <f>'м.р. Сызранский'!Z30+'м.р. Шигонский'!Z30+'г. Сызрань'!Z30+'г. Октябрьск'!Z30</f>
        <v>0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6">
        <f>'м.р. Сызранский'!P31+'м.р. Шигонский'!P31+'г. Сызрань'!P31+'г. Октябрьск'!P31</f>
        <v>59</v>
      </c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1 Q21:Z3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48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2">
        <v>1854.8</v>
      </c>
      <c r="Q21" s="22">
        <v>133.69999999999999</v>
      </c>
      <c r="R21" s="22">
        <v>994368.5</v>
      </c>
      <c r="S21" s="22">
        <v>42220.1</v>
      </c>
      <c r="T21" s="22">
        <v>42278</v>
      </c>
      <c r="U21" s="22">
        <v>761728.6</v>
      </c>
      <c r="V21" s="22">
        <v>0</v>
      </c>
      <c r="W21" s="22">
        <v>232639.9</v>
      </c>
      <c r="X21" s="22">
        <v>31375.7</v>
      </c>
      <c r="Y21" s="22">
        <v>0</v>
      </c>
      <c r="Z21" s="22">
        <v>10902.3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18">
        <v>135.9</v>
      </c>
      <c r="Q22" s="18">
        <v>1.6</v>
      </c>
      <c r="R22" s="18">
        <v>133741.6</v>
      </c>
      <c r="S22" s="18">
        <v>8324.9</v>
      </c>
      <c r="T22" s="18">
        <v>1192.5</v>
      </c>
      <c r="U22" s="18">
        <v>81806.399999999994</v>
      </c>
      <c r="V22" s="18">
        <v>0</v>
      </c>
      <c r="W22" s="18">
        <v>51935.199999999997</v>
      </c>
      <c r="X22" s="18">
        <v>747.9</v>
      </c>
      <c r="Y22" s="18">
        <v>0</v>
      </c>
      <c r="Z22" s="18">
        <v>444.6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8">
        <v>123.1</v>
      </c>
      <c r="Q23" s="18">
        <v>1</v>
      </c>
      <c r="R23" s="18">
        <v>119497.60000000001</v>
      </c>
      <c r="S23" s="18">
        <v>3320</v>
      </c>
      <c r="T23" s="18">
        <v>320.89999999999998</v>
      </c>
      <c r="U23" s="18">
        <v>75121.100000000006</v>
      </c>
      <c r="V23" s="18">
        <v>0</v>
      </c>
      <c r="W23" s="18">
        <v>44376.5</v>
      </c>
      <c r="X23" s="18">
        <v>0</v>
      </c>
      <c r="Y23" s="18">
        <v>0</v>
      </c>
      <c r="Z23" s="18">
        <v>320.89999999999998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18">
        <v>1206.8</v>
      </c>
      <c r="Q24" s="18">
        <v>87.3</v>
      </c>
      <c r="R24" s="18">
        <v>664751.69999999995</v>
      </c>
      <c r="S24" s="18">
        <v>27503.5</v>
      </c>
      <c r="T24" s="18">
        <v>26863.9</v>
      </c>
      <c r="U24" s="18">
        <v>533788.6</v>
      </c>
      <c r="V24" s="18">
        <v>0</v>
      </c>
      <c r="W24" s="18">
        <v>130963.1</v>
      </c>
      <c r="X24" s="18">
        <v>20076.900000000001</v>
      </c>
      <c r="Y24" s="18">
        <v>0</v>
      </c>
      <c r="Z24" s="18">
        <v>6787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8">
        <v>989.4</v>
      </c>
      <c r="Q25" s="18">
        <v>69.099999999999994</v>
      </c>
      <c r="R25" s="18">
        <v>571310.69999999995</v>
      </c>
      <c r="S25" s="18">
        <v>19322.5</v>
      </c>
      <c r="T25" s="18">
        <v>20856.5</v>
      </c>
      <c r="U25" s="18">
        <v>459756.5</v>
      </c>
      <c r="V25" s="18">
        <v>0</v>
      </c>
      <c r="W25" s="18">
        <v>111554.2</v>
      </c>
      <c r="X25" s="18">
        <v>16564.400000000001</v>
      </c>
      <c r="Y25" s="18">
        <v>0</v>
      </c>
      <c r="Z25" s="18">
        <v>4292.1000000000004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8">
        <v>5.3</v>
      </c>
      <c r="Q26" s="18">
        <v>6</v>
      </c>
      <c r="R26" s="18">
        <v>1470.1</v>
      </c>
      <c r="S26" s="18">
        <v>714.2</v>
      </c>
      <c r="T26" s="18">
        <v>1207.3</v>
      </c>
      <c r="U26" s="18">
        <v>1070.0999999999999</v>
      </c>
      <c r="V26" s="18">
        <v>0</v>
      </c>
      <c r="W26" s="18">
        <v>400</v>
      </c>
      <c r="X26" s="18">
        <v>661.8</v>
      </c>
      <c r="Y26" s="18">
        <v>0</v>
      </c>
      <c r="Z26" s="18">
        <v>545.5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18">
        <v>57.9</v>
      </c>
      <c r="Q27" s="18">
        <v>1.1000000000000001</v>
      </c>
      <c r="R27" s="18">
        <v>23853.7</v>
      </c>
      <c r="S27" s="18">
        <v>74.7</v>
      </c>
      <c r="T27" s="18">
        <v>300.60000000000002</v>
      </c>
      <c r="U27" s="18">
        <v>17923.599999999999</v>
      </c>
      <c r="V27" s="18">
        <v>0</v>
      </c>
      <c r="W27" s="18">
        <v>5930.1</v>
      </c>
      <c r="X27" s="18">
        <v>19.5</v>
      </c>
      <c r="Y27" s="18">
        <v>0</v>
      </c>
      <c r="Z27" s="18">
        <v>281.10000000000002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18">
        <v>454.2</v>
      </c>
      <c r="Q28" s="18">
        <v>43.7</v>
      </c>
      <c r="R28" s="18">
        <v>172021.5</v>
      </c>
      <c r="S28" s="18">
        <v>6317</v>
      </c>
      <c r="T28" s="18">
        <v>13921</v>
      </c>
      <c r="U28" s="18">
        <v>128210</v>
      </c>
      <c r="V28" s="18">
        <v>0</v>
      </c>
      <c r="W28" s="18">
        <v>43811.5</v>
      </c>
      <c r="X28" s="18">
        <v>10531.4</v>
      </c>
      <c r="Y28" s="18">
        <v>0</v>
      </c>
      <c r="Z28" s="18">
        <v>3389.6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18">
        <v>26.5</v>
      </c>
      <c r="Q29" s="18">
        <v>1.5</v>
      </c>
      <c r="R29" s="18">
        <v>8125.5</v>
      </c>
      <c r="S29" s="18">
        <v>129</v>
      </c>
      <c r="T29" s="18">
        <v>284.2</v>
      </c>
      <c r="U29" s="18">
        <v>6302.7</v>
      </c>
      <c r="V29" s="18">
        <v>0</v>
      </c>
      <c r="W29" s="18">
        <v>1822.8</v>
      </c>
      <c r="X29" s="18">
        <v>0</v>
      </c>
      <c r="Y29" s="18">
        <v>0</v>
      </c>
      <c r="Z29" s="18">
        <v>284.2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18">
        <v>21.5</v>
      </c>
      <c r="Q30" s="18">
        <v>0.5</v>
      </c>
      <c r="R30" s="18">
        <v>6635.5</v>
      </c>
      <c r="S30" s="18">
        <v>129</v>
      </c>
      <c r="T30" s="18">
        <v>181.4</v>
      </c>
      <c r="U30" s="18">
        <v>5168.7</v>
      </c>
      <c r="V30" s="18">
        <v>0</v>
      </c>
      <c r="W30" s="18">
        <v>1466.8</v>
      </c>
      <c r="X30" s="18">
        <v>0</v>
      </c>
      <c r="Y30" s="18">
        <v>0</v>
      </c>
      <c r="Z30" s="18">
        <v>181.4</v>
      </c>
    </row>
    <row r="31" spans="1:26" ht="54.95" customHeight="1" x14ac:dyDescent="0.2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18">
        <v>20</v>
      </c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x14ac:dyDescent="0.2"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x14ac:dyDescent="0.2"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x14ac:dyDescent="0.2"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x14ac:dyDescent="0.2"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x14ac:dyDescent="0.2"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x14ac:dyDescent="0.2"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x14ac:dyDescent="0.2"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x14ac:dyDescent="0.2"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x14ac:dyDescent="0.2"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x14ac:dyDescent="0.2"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x14ac:dyDescent="0.2"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 P31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7"/>
  <sheetViews>
    <sheetView showGridLines="0" topLeftCell="A18" workbookViewId="0">
      <selection activeCell="AD39" sqref="AD39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8721.7000000000007</v>
      </c>
      <c r="Q21" s="28">
        <f t="shared" ref="Q21:Z21" si="0">Q22+Q24+Q27+Q28</f>
        <v>614.1</v>
      </c>
      <c r="R21" s="28">
        <f>U21+V21+W21</f>
        <v>4669198.7999999989</v>
      </c>
      <c r="S21" s="28">
        <f t="shared" si="0"/>
        <v>223530.89999999997</v>
      </c>
      <c r="T21" s="28">
        <f>X21+Y21+Z21</f>
        <v>182822.90000000002</v>
      </c>
      <c r="U21" s="28">
        <f t="shared" si="0"/>
        <v>4441595.6999999993</v>
      </c>
      <c r="V21" s="28">
        <f t="shared" si="0"/>
        <v>0</v>
      </c>
      <c r="W21" s="28">
        <f t="shared" si="0"/>
        <v>227603.09999999998</v>
      </c>
      <c r="X21" s="28">
        <f t="shared" si="0"/>
        <v>174933.2</v>
      </c>
      <c r="Y21" s="28">
        <f t="shared" si="0"/>
        <v>0</v>
      </c>
      <c r="Z21" s="28">
        <f t="shared" si="0"/>
        <v>7889.7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653.4</v>
      </c>
      <c r="Q22" s="29">
        <v>8.5</v>
      </c>
      <c r="R22" s="29">
        <v>524512.30000000005</v>
      </c>
      <c r="S22" s="29">
        <v>37964.800000000003</v>
      </c>
      <c r="T22" s="29">
        <v>4180</v>
      </c>
      <c r="U22" s="29">
        <v>468170.5</v>
      </c>
      <c r="V22" s="29">
        <v>0</v>
      </c>
      <c r="W22" s="29">
        <v>56341.8</v>
      </c>
      <c r="X22" s="29">
        <v>3890.1</v>
      </c>
      <c r="Y22" s="29">
        <v>0</v>
      </c>
      <c r="Z22" s="29">
        <v>289.89999999999998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644.5</v>
      </c>
      <c r="Q23" s="29">
        <v>8</v>
      </c>
      <c r="R23" s="29">
        <v>518036.6</v>
      </c>
      <c r="S23" s="29">
        <v>37771.4</v>
      </c>
      <c r="T23" s="29">
        <v>3352.7</v>
      </c>
      <c r="U23" s="29">
        <v>462355.7</v>
      </c>
      <c r="V23" s="29">
        <v>0</v>
      </c>
      <c r="W23" s="29">
        <v>55680.9</v>
      </c>
      <c r="X23" s="29">
        <v>3149.5</v>
      </c>
      <c r="Y23" s="29">
        <v>0</v>
      </c>
      <c r="Z23" s="29">
        <v>203.2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6016.8</v>
      </c>
      <c r="Q24" s="29">
        <v>278.89999999999998</v>
      </c>
      <c r="R24" s="29">
        <v>3521708.1</v>
      </c>
      <c r="S24" s="29">
        <v>159550.29999999999</v>
      </c>
      <c r="T24" s="29">
        <v>74702.2</v>
      </c>
      <c r="U24" s="29">
        <v>3381977.8</v>
      </c>
      <c r="V24" s="29">
        <v>0</v>
      </c>
      <c r="W24" s="29">
        <v>139730.29999999999</v>
      </c>
      <c r="X24" s="29">
        <v>69714.899999999994</v>
      </c>
      <c r="Y24" s="29">
        <v>0</v>
      </c>
      <c r="Z24" s="29">
        <v>4987.3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5417.4</v>
      </c>
      <c r="Q25" s="29">
        <v>207</v>
      </c>
      <c r="R25" s="29">
        <v>3229206.6</v>
      </c>
      <c r="S25" s="29">
        <v>141643.79999999999</v>
      </c>
      <c r="T25" s="29">
        <v>57393.8</v>
      </c>
      <c r="U25" s="29">
        <v>3102364.4</v>
      </c>
      <c r="V25" s="29">
        <v>0</v>
      </c>
      <c r="W25" s="29">
        <v>126842.2</v>
      </c>
      <c r="X25" s="29">
        <v>53460.800000000003</v>
      </c>
      <c r="Y25" s="29">
        <v>0</v>
      </c>
      <c r="Z25" s="29">
        <v>3933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3.3</v>
      </c>
      <c r="Q26" s="29">
        <v>0</v>
      </c>
      <c r="R26" s="29">
        <v>958.6</v>
      </c>
      <c r="S26" s="29">
        <v>105</v>
      </c>
      <c r="T26" s="29">
        <v>0</v>
      </c>
      <c r="U26" s="29">
        <v>958.6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36.1</v>
      </c>
      <c r="Q27" s="29">
        <v>12.1</v>
      </c>
      <c r="R27" s="29">
        <v>10921.7</v>
      </c>
      <c r="S27" s="29">
        <v>293.5</v>
      </c>
      <c r="T27" s="29">
        <v>3788.7</v>
      </c>
      <c r="U27" s="29">
        <v>10499.9</v>
      </c>
      <c r="V27" s="29">
        <v>0</v>
      </c>
      <c r="W27" s="29">
        <v>421.8</v>
      </c>
      <c r="X27" s="29">
        <v>3788.7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2015.4</v>
      </c>
      <c r="Q28" s="29">
        <v>314.60000000000002</v>
      </c>
      <c r="R28" s="29">
        <v>612056.69999999995</v>
      </c>
      <c r="S28" s="29">
        <v>25722.3</v>
      </c>
      <c r="T28" s="29">
        <v>100152</v>
      </c>
      <c r="U28" s="29">
        <v>580947.5</v>
      </c>
      <c r="V28" s="29">
        <v>0</v>
      </c>
      <c r="W28" s="29">
        <v>31109.200000000001</v>
      </c>
      <c r="X28" s="29">
        <v>97539.5</v>
      </c>
      <c r="Y28" s="29">
        <v>0</v>
      </c>
      <c r="Z28" s="29">
        <v>2612.5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343.8</v>
      </c>
      <c r="Q29" s="29">
        <v>6.6</v>
      </c>
      <c r="R29" s="29">
        <v>173686.8</v>
      </c>
      <c r="S29" s="29">
        <v>4354.2</v>
      </c>
      <c r="T29" s="29">
        <v>2069.3000000000002</v>
      </c>
      <c r="U29" s="29">
        <v>171194.8</v>
      </c>
      <c r="V29" s="29">
        <v>0</v>
      </c>
      <c r="W29" s="29">
        <v>2492</v>
      </c>
      <c r="X29" s="29">
        <v>1979</v>
      </c>
      <c r="Y29" s="29">
        <v>0</v>
      </c>
      <c r="Z29" s="29">
        <v>90.3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318.2</v>
      </c>
      <c r="Q30" s="29">
        <v>3.1</v>
      </c>
      <c r="R30" s="29">
        <v>158044.1</v>
      </c>
      <c r="S30" s="29">
        <v>3616.8</v>
      </c>
      <c r="T30" s="29">
        <v>1127.5</v>
      </c>
      <c r="U30" s="29">
        <v>155824.79999999999</v>
      </c>
      <c r="V30" s="29">
        <v>0</v>
      </c>
      <c r="W30" s="29">
        <v>2219.3000000000002</v>
      </c>
      <c r="X30" s="29">
        <v>1101.7</v>
      </c>
      <c r="Y30" s="29">
        <v>0</v>
      </c>
      <c r="Z30" s="29">
        <v>25.8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148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21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598.59999999999991</v>
      </c>
      <c r="Q21" s="28">
        <f t="shared" ref="Q21:Z21" si="0">Q22+Q24+Q27+Q28</f>
        <v>22.300000000000004</v>
      </c>
      <c r="R21" s="28">
        <f>U21+V21+W21</f>
        <v>256375.2</v>
      </c>
      <c r="S21" s="28">
        <f t="shared" si="0"/>
        <v>15283.9</v>
      </c>
      <c r="T21" s="28">
        <f>X21+Y21+Z21</f>
        <v>6016.8</v>
      </c>
      <c r="U21" s="28">
        <f t="shared" si="0"/>
        <v>256375.2</v>
      </c>
      <c r="V21" s="28">
        <f t="shared" si="0"/>
        <v>0</v>
      </c>
      <c r="W21" s="28">
        <f t="shared" si="0"/>
        <v>0</v>
      </c>
      <c r="X21" s="28">
        <f t="shared" si="0"/>
        <v>6016.8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28.4</v>
      </c>
      <c r="Q22" s="29">
        <v>0.3</v>
      </c>
      <c r="R22" s="29">
        <v>17422.7</v>
      </c>
      <c r="S22" s="29">
        <v>435.8</v>
      </c>
      <c r="T22" s="29">
        <v>89.6</v>
      </c>
      <c r="U22" s="29">
        <v>17422.7</v>
      </c>
      <c r="V22" s="29">
        <v>0</v>
      </c>
      <c r="W22" s="29">
        <v>0</v>
      </c>
      <c r="X22" s="29">
        <v>89.6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15.4</v>
      </c>
      <c r="Q23" s="29">
        <v>0</v>
      </c>
      <c r="R23" s="29">
        <v>10847.4</v>
      </c>
      <c r="S23" s="29">
        <v>323.89999999999998</v>
      </c>
      <c r="T23" s="29">
        <v>0</v>
      </c>
      <c r="U23" s="29">
        <v>10847.4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305.39999999999998</v>
      </c>
      <c r="Q24" s="29">
        <v>12.9</v>
      </c>
      <c r="R24" s="29">
        <v>172727</v>
      </c>
      <c r="S24" s="29">
        <v>9754</v>
      </c>
      <c r="T24" s="29">
        <v>3265.4</v>
      </c>
      <c r="U24" s="29">
        <v>172727</v>
      </c>
      <c r="V24" s="29">
        <v>0</v>
      </c>
      <c r="W24" s="29">
        <v>0</v>
      </c>
      <c r="X24" s="29">
        <v>3265.4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189.4</v>
      </c>
      <c r="Q25" s="29">
        <v>1.9</v>
      </c>
      <c r="R25" s="29">
        <v>113284.1</v>
      </c>
      <c r="S25" s="29">
        <v>5344.6</v>
      </c>
      <c r="T25" s="29">
        <v>754.9</v>
      </c>
      <c r="U25" s="29">
        <v>113284.1</v>
      </c>
      <c r="V25" s="29">
        <v>0</v>
      </c>
      <c r="W25" s="29">
        <v>0</v>
      </c>
      <c r="X25" s="29">
        <v>754.9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23.5</v>
      </c>
      <c r="Q26" s="29">
        <v>8.6</v>
      </c>
      <c r="R26" s="29">
        <v>12262</v>
      </c>
      <c r="S26" s="29">
        <v>414.7</v>
      </c>
      <c r="T26" s="29">
        <v>1770.7</v>
      </c>
      <c r="U26" s="29">
        <v>12262</v>
      </c>
      <c r="V26" s="29">
        <v>0</v>
      </c>
      <c r="W26" s="29">
        <v>0</v>
      </c>
      <c r="X26" s="29">
        <v>1770.7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83.7</v>
      </c>
      <c r="Q27" s="29">
        <v>0.8</v>
      </c>
      <c r="R27" s="29">
        <v>24398.400000000001</v>
      </c>
      <c r="S27" s="29">
        <v>1057</v>
      </c>
      <c r="T27" s="29">
        <v>275.89999999999998</v>
      </c>
      <c r="U27" s="29">
        <v>24398.400000000001</v>
      </c>
      <c r="V27" s="29">
        <v>0</v>
      </c>
      <c r="W27" s="29">
        <v>0</v>
      </c>
      <c r="X27" s="29">
        <v>275.89999999999998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181.1</v>
      </c>
      <c r="Q28" s="29">
        <v>8.3000000000000007</v>
      </c>
      <c r="R28" s="29">
        <v>41827.1</v>
      </c>
      <c r="S28" s="29">
        <v>4037.1</v>
      </c>
      <c r="T28" s="29">
        <v>2385.9</v>
      </c>
      <c r="U28" s="29">
        <v>41827.1</v>
      </c>
      <c r="V28" s="29">
        <v>0</v>
      </c>
      <c r="W28" s="29">
        <v>0</v>
      </c>
      <c r="X28" s="29">
        <v>2385.9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88.4</v>
      </c>
      <c r="Q29" s="29">
        <v>1.7</v>
      </c>
      <c r="R29" s="29">
        <v>44827</v>
      </c>
      <c r="S29" s="29">
        <v>3641.4</v>
      </c>
      <c r="T29" s="29">
        <v>549.9</v>
      </c>
      <c r="U29" s="29">
        <v>44827</v>
      </c>
      <c r="V29" s="29">
        <v>0</v>
      </c>
      <c r="W29" s="29">
        <v>0</v>
      </c>
      <c r="X29" s="29">
        <v>549.9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75.5</v>
      </c>
      <c r="Q30" s="29">
        <v>0.4</v>
      </c>
      <c r="R30" s="29">
        <v>38600.800000000003</v>
      </c>
      <c r="S30" s="29">
        <v>2669.4</v>
      </c>
      <c r="T30" s="29">
        <v>111.3</v>
      </c>
      <c r="U30" s="29">
        <v>38600.800000000003</v>
      </c>
      <c r="V30" s="29">
        <v>0</v>
      </c>
      <c r="W30" s="29">
        <v>0</v>
      </c>
      <c r="X30" s="29">
        <v>111.3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405.5</v>
      </c>
      <c r="Q21" s="28">
        <f t="shared" ref="Q21:Z21" si="0">Q22+Q24+Q27+Q28</f>
        <v>25.4</v>
      </c>
      <c r="R21" s="28">
        <f>U21+V21+W21</f>
        <v>187549.5</v>
      </c>
      <c r="S21" s="28">
        <f t="shared" si="0"/>
        <v>10286.200000000001</v>
      </c>
      <c r="T21" s="28">
        <f>X21+Y21+Z21</f>
        <v>7281.4</v>
      </c>
      <c r="U21" s="28">
        <f t="shared" si="0"/>
        <v>187549.5</v>
      </c>
      <c r="V21" s="28">
        <f t="shared" si="0"/>
        <v>0</v>
      </c>
      <c r="W21" s="28">
        <f t="shared" si="0"/>
        <v>0</v>
      </c>
      <c r="X21" s="28">
        <f t="shared" si="0"/>
        <v>7250.9</v>
      </c>
      <c r="Y21" s="28">
        <f t="shared" si="0"/>
        <v>0</v>
      </c>
      <c r="Z21" s="28">
        <f t="shared" si="0"/>
        <v>30.5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27.5</v>
      </c>
      <c r="Q22" s="29">
        <v>0</v>
      </c>
      <c r="R22" s="29">
        <v>17435.900000000001</v>
      </c>
      <c r="S22" s="29">
        <v>1181.9000000000001</v>
      </c>
      <c r="T22" s="29">
        <v>0</v>
      </c>
      <c r="U22" s="29">
        <v>17435.900000000001</v>
      </c>
      <c r="V22" s="29">
        <v>0</v>
      </c>
      <c r="W22" s="29">
        <v>0</v>
      </c>
      <c r="X22" s="29">
        <v>0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17.5</v>
      </c>
      <c r="Q23" s="29">
        <v>0</v>
      </c>
      <c r="R23" s="29">
        <v>11563.9</v>
      </c>
      <c r="S23" s="29">
        <v>787.4</v>
      </c>
      <c r="T23" s="29">
        <v>0</v>
      </c>
      <c r="U23" s="29">
        <v>11563.9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208</v>
      </c>
      <c r="Q24" s="29">
        <v>17.3</v>
      </c>
      <c r="R24" s="29">
        <v>122910.9</v>
      </c>
      <c r="S24" s="29">
        <v>5471.8</v>
      </c>
      <c r="T24" s="29">
        <v>5551.3</v>
      </c>
      <c r="U24" s="29">
        <v>122910.9</v>
      </c>
      <c r="V24" s="29">
        <v>0</v>
      </c>
      <c r="W24" s="29">
        <v>0</v>
      </c>
      <c r="X24" s="29">
        <v>5551.3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148.30000000000001</v>
      </c>
      <c r="Q25" s="29">
        <v>0.6</v>
      </c>
      <c r="R25" s="29">
        <v>91433.4</v>
      </c>
      <c r="S25" s="29">
        <v>3395.1</v>
      </c>
      <c r="T25" s="29">
        <v>208.6</v>
      </c>
      <c r="U25" s="29">
        <v>91433.4</v>
      </c>
      <c r="V25" s="29">
        <v>0</v>
      </c>
      <c r="W25" s="29">
        <v>0</v>
      </c>
      <c r="X25" s="29">
        <v>208.6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8.3000000000000007</v>
      </c>
      <c r="Q26" s="29">
        <v>14.9</v>
      </c>
      <c r="R26" s="29">
        <v>5244.5</v>
      </c>
      <c r="S26" s="29">
        <v>273.39999999999998</v>
      </c>
      <c r="T26" s="29">
        <v>4756.8999999999996</v>
      </c>
      <c r="U26" s="29">
        <v>5244.5</v>
      </c>
      <c r="V26" s="29">
        <v>0</v>
      </c>
      <c r="W26" s="29">
        <v>0</v>
      </c>
      <c r="X26" s="29">
        <v>4756.8999999999996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52.2</v>
      </c>
      <c r="Q27" s="29">
        <v>0</v>
      </c>
      <c r="R27" s="29">
        <v>15897.5</v>
      </c>
      <c r="S27" s="29">
        <v>615.5</v>
      </c>
      <c r="T27" s="29">
        <v>0</v>
      </c>
      <c r="U27" s="29">
        <v>15897.5</v>
      </c>
      <c r="V27" s="29">
        <v>0</v>
      </c>
      <c r="W27" s="29">
        <v>0</v>
      </c>
      <c r="X27" s="29">
        <v>0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117.8</v>
      </c>
      <c r="Q28" s="29">
        <v>8.1</v>
      </c>
      <c r="R28" s="29">
        <v>31305.200000000001</v>
      </c>
      <c r="S28" s="29">
        <v>3017</v>
      </c>
      <c r="T28" s="29">
        <v>1730.1</v>
      </c>
      <c r="U28" s="29">
        <v>31305.200000000001</v>
      </c>
      <c r="V28" s="29">
        <v>0</v>
      </c>
      <c r="W28" s="29">
        <v>0</v>
      </c>
      <c r="X28" s="29">
        <v>1699.6</v>
      </c>
      <c r="Y28" s="29">
        <v>0</v>
      </c>
      <c r="Z28" s="29">
        <v>30.5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48.7</v>
      </c>
      <c r="Q29" s="29">
        <v>1.6</v>
      </c>
      <c r="R29" s="29">
        <v>24917.200000000001</v>
      </c>
      <c r="S29" s="29">
        <v>1585.5</v>
      </c>
      <c r="T29" s="29">
        <v>546.79999999999995</v>
      </c>
      <c r="U29" s="29">
        <v>24917.200000000001</v>
      </c>
      <c r="V29" s="29">
        <v>0</v>
      </c>
      <c r="W29" s="29">
        <v>0</v>
      </c>
      <c r="X29" s="29">
        <v>546.79999999999995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42.2</v>
      </c>
      <c r="Q30" s="29">
        <v>1.1000000000000001</v>
      </c>
      <c r="R30" s="29">
        <v>21593.5</v>
      </c>
      <c r="S30" s="29">
        <v>1435.5</v>
      </c>
      <c r="T30" s="29">
        <v>337.2</v>
      </c>
      <c r="U30" s="29">
        <v>21593.5</v>
      </c>
      <c r="V30" s="29">
        <v>0</v>
      </c>
      <c r="W30" s="29">
        <v>0</v>
      </c>
      <c r="X30" s="29">
        <v>337.2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10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48"/>
  <sheetViews>
    <sheetView showGridLines="0" tabSelected="1" topLeftCell="A15" workbookViewId="0">
      <selection activeCell="AB36" sqref="AB36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v>3079.7</v>
      </c>
      <c r="Q21" s="28">
        <v>88</v>
      </c>
      <c r="R21" s="28">
        <v>1257459.5</v>
      </c>
      <c r="S21" s="28">
        <v>81608</v>
      </c>
      <c r="T21" s="28">
        <v>23565.7</v>
      </c>
      <c r="U21" s="28">
        <v>1240691.5</v>
      </c>
      <c r="V21" s="28">
        <v>0</v>
      </c>
      <c r="W21" s="28">
        <v>16768</v>
      </c>
      <c r="X21" s="28">
        <v>23170</v>
      </c>
      <c r="Y21" s="28">
        <v>0</v>
      </c>
      <c r="Z21" s="28">
        <v>395.7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105.9</v>
      </c>
      <c r="Q22" s="29">
        <v>0.9</v>
      </c>
      <c r="R22" s="29">
        <v>69236</v>
      </c>
      <c r="S22" s="29">
        <v>2928.3</v>
      </c>
      <c r="T22" s="29">
        <v>647.4</v>
      </c>
      <c r="U22" s="29">
        <v>65904.399999999994</v>
      </c>
      <c r="V22" s="29">
        <v>0</v>
      </c>
      <c r="W22" s="29">
        <v>3331.6</v>
      </c>
      <c r="X22" s="29">
        <v>647.4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68.3</v>
      </c>
      <c r="Q23" s="29">
        <v>0.7</v>
      </c>
      <c r="R23" s="29">
        <v>46696.800000000003</v>
      </c>
      <c r="S23" s="29">
        <v>2247.1999999999998</v>
      </c>
      <c r="T23" s="29">
        <v>550.6</v>
      </c>
      <c r="U23" s="29">
        <v>44388.9</v>
      </c>
      <c r="V23" s="29">
        <v>0</v>
      </c>
      <c r="W23" s="29">
        <v>2307.9</v>
      </c>
      <c r="X23" s="29">
        <v>550.6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1624.6</v>
      </c>
      <c r="Q24" s="29">
        <v>45.5</v>
      </c>
      <c r="R24" s="29">
        <v>853672.1</v>
      </c>
      <c r="S24" s="29">
        <v>54140.6</v>
      </c>
      <c r="T24" s="29">
        <v>12654.7</v>
      </c>
      <c r="U24" s="29">
        <v>845239.9</v>
      </c>
      <c r="V24" s="29">
        <v>0</v>
      </c>
      <c r="W24" s="29">
        <v>8432.2000000000007</v>
      </c>
      <c r="X24" s="29">
        <v>12259</v>
      </c>
      <c r="Y24" s="29">
        <v>0</v>
      </c>
      <c r="Z24" s="29">
        <v>395.7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779.4</v>
      </c>
      <c r="Q25" s="29">
        <v>11.2</v>
      </c>
      <c r="R25" s="29">
        <v>428382.1</v>
      </c>
      <c r="S25" s="29">
        <v>29642.1</v>
      </c>
      <c r="T25" s="29">
        <v>2998.9</v>
      </c>
      <c r="U25" s="29">
        <v>423398.40000000002</v>
      </c>
      <c r="V25" s="29">
        <v>0</v>
      </c>
      <c r="W25" s="29">
        <v>4983.7</v>
      </c>
      <c r="X25" s="29">
        <v>2688.3</v>
      </c>
      <c r="Y25" s="29">
        <v>0</v>
      </c>
      <c r="Z25" s="29">
        <v>310.60000000000002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59.9</v>
      </c>
      <c r="Q26" s="29">
        <v>21.4</v>
      </c>
      <c r="R26" s="29">
        <v>40561.300000000003</v>
      </c>
      <c r="S26" s="29">
        <v>4839.3</v>
      </c>
      <c r="T26" s="29">
        <v>5348.1</v>
      </c>
      <c r="U26" s="29">
        <v>40511.300000000003</v>
      </c>
      <c r="V26" s="29">
        <v>0</v>
      </c>
      <c r="W26" s="29">
        <v>50</v>
      </c>
      <c r="X26" s="29">
        <v>5263</v>
      </c>
      <c r="Y26" s="29">
        <v>0</v>
      </c>
      <c r="Z26" s="29">
        <v>85.1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557.1</v>
      </c>
      <c r="Q27" s="29">
        <v>6.7</v>
      </c>
      <c r="R27" s="29">
        <v>143300</v>
      </c>
      <c r="S27" s="29">
        <v>7184.9</v>
      </c>
      <c r="T27" s="29">
        <v>2035.5</v>
      </c>
      <c r="U27" s="29">
        <v>141668.79999999999</v>
      </c>
      <c r="V27" s="29">
        <v>0</v>
      </c>
      <c r="W27" s="29">
        <v>1631.2</v>
      </c>
      <c r="X27" s="29">
        <v>2035.5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792.1</v>
      </c>
      <c r="Q28" s="29">
        <v>34.9</v>
      </c>
      <c r="R28" s="29">
        <v>191251.4</v>
      </c>
      <c r="S28" s="29">
        <v>17354.2</v>
      </c>
      <c r="T28" s="29">
        <v>8228.1</v>
      </c>
      <c r="U28" s="29">
        <v>187878.39999999999</v>
      </c>
      <c r="V28" s="29">
        <v>0</v>
      </c>
      <c r="W28" s="29">
        <v>3373</v>
      </c>
      <c r="X28" s="29">
        <v>8228.1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727.8</v>
      </c>
      <c r="Q29" s="29">
        <v>9.4</v>
      </c>
      <c r="R29" s="29">
        <v>368535.7</v>
      </c>
      <c r="S29" s="29">
        <v>18229.7</v>
      </c>
      <c r="T29" s="29">
        <v>3458.2</v>
      </c>
      <c r="U29" s="29">
        <v>368535.7</v>
      </c>
      <c r="V29" s="29">
        <v>0</v>
      </c>
      <c r="W29" s="29">
        <v>0</v>
      </c>
      <c r="X29" s="29">
        <v>3458.2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542</v>
      </c>
      <c r="Q30" s="29">
        <v>1</v>
      </c>
      <c r="R30" s="29">
        <v>260115.1</v>
      </c>
      <c r="S30" s="29">
        <v>10448.4</v>
      </c>
      <c r="T30" s="29">
        <v>526.9</v>
      </c>
      <c r="U30" s="29">
        <v>260115.1</v>
      </c>
      <c r="V30" s="29">
        <v>0</v>
      </c>
      <c r="W30" s="29">
        <v>0</v>
      </c>
      <c r="X30" s="29">
        <v>526.9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31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  <row r="38" spans="1:26" x14ac:dyDescent="0.2"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 spans="1:26" x14ac:dyDescent="0.2"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 spans="1:26" x14ac:dyDescent="0.2"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 spans="1:26" x14ac:dyDescent="0.2"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 spans="1:26" x14ac:dyDescent="0.2"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 spans="1:26" x14ac:dyDescent="0.2"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 spans="1:26" x14ac:dyDescent="0.2"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 spans="1:26" x14ac:dyDescent="0.2"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 spans="1:26" x14ac:dyDescent="0.2"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 spans="1:26" x14ac:dyDescent="0.2"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 spans="1:26" x14ac:dyDescent="0.2"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7"/>
  <sheetViews>
    <sheetView showGridLines="0" topLeftCell="A15" workbookViewId="0">
      <selection activeCell="P21" sqref="P21:Z31"/>
    </sheetView>
  </sheetViews>
  <sheetFormatPr defaultColWidth="9.140625" defaultRowHeight="12.75" x14ac:dyDescent="0.2"/>
  <cols>
    <col min="1" max="1" width="48.42578125" style="10" bestFit="1" customWidth="1"/>
    <col min="2" max="14" width="2.28515625" style="10" hidden="1" customWidth="1"/>
    <col min="15" max="15" width="6.42578125" style="10" bestFit="1" customWidth="1"/>
    <col min="16" max="26" width="13.7109375" style="10" customWidth="1"/>
    <col min="27" max="16384" width="9.140625" style="10"/>
  </cols>
  <sheetData>
    <row r="1" spans="1:26" hidden="1" x14ac:dyDescent="0.2"/>
    <row r="2" spans="1:26" hidden="1" x14ac:dyDescent="0.2"/>
    <row r="3" spans="1:26" hidden="1" x14ac:dyDescent="0.2"/>
    <row r="4" spans="1:26" hidden="1" x14ac:dyDescent="0.2"/>
    <row r="5" spans="1:26" hidden="1" x14ac:dyDescent="0.2"/>
    <row r="6" spans="1:26" hidden="1" x14ac:dyDescent="0.2"/>
    <row r="7" spans="1:26" hidden="1" x14ac:dyDescent="0.2"/>
    <row r="8" spans="1:26" hidden="1" x14ac:dyDescent="0.2"/>
    <row r="9" spans="1:26" hidden="1" x14ac:dyDescent="0.2"/>
    <row r="10" spans="1:26" hidden="1" x14ac:dyDescent="0.2"/>
    <row r="11" spans="1:26" hidden="1" x14ac:dyDescent="0.2"/>
    <row r="12" spans="1:26" hidden="1" x14ac:dyDescent="0.2"/>
    <row r="13" spans="1:26" hidden="1" x14ac:dyDescent="0.2"/>
    <row r="14" spans="1:26" hidden="1" x14ac:dyDescent="0.2"/>
    <row r="15" spans="1:26" ht="20.100000000000001" customHeight="1" x14ac:dyDescent="0.2">
      <c r="A15" s="34" t="s">
        <v>32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6" x14ac:dyDescent="0.2">
      <c r="A16" s="35" t="s">
        <v>28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</row>
    <row r="17" spans="1:26" ht="30" customHeight="1" x14ac:dyDescent="0.2">
      <c r="A17" s="36" t="s">
        <v>0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36" t="s">
        <v>1</v>
      </c>
      <c r="P17" s="36" t="s">
        <v>2</v>
      </c>
      <c r="Q17" s="36"/>
      <c r="R17" s="36" t="s">
        <v>3</v>
      </c>
      <c r="S17" s="36"/>
      <c r="T17" s="36"/>
      <c r="U17" s="36" t="s">
        <v>4</v>
      </c>
      <c r="V17" s="36"/>
      <c r="W17" s="36"/>
      <c r="X17" s="36"/>
      <c r="Y17" s="36"/>
      <c r="Z17" s="36"/>
    </row>
    <row r="18" spans="1:26" ht="30" customHeight="1" x14ac:dyDescent="0.2">
      <c r="A18" s="36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6"/>
      <c r="P18" s="36" t="s">
        <v>31</v>
      </c>
      <c r="Q18" s="36" t="s">
        <v>30</v>
      </c>
      <c r="R18" s="36" t="s">
        <v>21</v>
      </c>
      <c r="S18" s="36"/>
      <c r="T18" s="36" t="s">
        <v>29</v>
      </c>
      <c r="U18" s="36" t="s">
        <v>20</v>
      </c>
      <c r="V18" s="36"/>
      <c r="W18" s="36"/>
      <c r="X18" s="36" t="s">
        <v>5</v>
      </c>
      <c r="Y18" s="36"/>
      <c r="Z18" s="36"/>
    </row>
    <row r="19" spans="1:26" ht="54.95" customHeight="1" x14ac:dyDescent="0.2">
      <c r="A19" s="3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6"/>
      <c r="P19" s="36"/>
      <c r="Q19" s="36"/>
      <c r="R19" s="19" t="s">
        <v>6</v>
      </c>
      <c r="S19" s="19" t="s">
        <v>10</v>
      </c>
      <c r="T19" s="36"/>
      <c r="U19" s="19" t="s">
        <v>7</v>
      </c>
      <c r="V19" s="19" t="s">
        <v>11</v>
      </c>
      <c r="W19" s="19" t="s">
        <v>8</v>
      </c>
      <c r="X19" s="19" t="s">
        <v>7</v>
      </c>
      <c r="Y19" s="19" t="s">
        <v>9</v>
      </c>
      <c r="Z19" s="19" t="s">
        <v>8</v>
      </c>
    </row>
    <row r="20" spans="1:26" x14ac:dyDescent="0.2">
      <c r="A20" s="6">
        <v>1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6">
        <v>4</v>
      </c>
      <c r="R20" s="6">
        <v>5</v>
      </c>
      <c r="S20" s="6">
        <v>6</v>
      </c>
      <c r="T20" s="6">
        <v>7</v>
      </c>
      <c r="U20" s="6">
        <v>8</v>
      </c>
      <c r="V20" s="6">
        <v>9</v>
      </c>
      <c r="W20" s="6">
        <v>10</v>
      </c>
      <c r="X20" s="6">
        <v>11</v>
      </c>
      <c r="Y20" s="6">
        <v>12</v>
      </c>
      <c r="Z20" s="6">
        <v>13</v>
      </c>
    </row>
    <row r="21" spans="1:26" ht="15.75" x14ac:dyDescent="0.2">
      <c r="A21" s="12" t="s">
        <v>27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4">
        <v>1</v>
      </c>
      <c r="P21" s="28">
        <f>P22+P24+P27+P28</f>
        <v>493.9</v>
      </c>
      <c r="Q21" s="28">
        <f t="shared" ref="Q21:Z21" si="0">Q22+Q24+Q27+Q28</f>
        <v>20.2</v>
      </c>
      <c r="R21" s="28">
        <f>U21+V21+W21</f>
        <v>200556.30000000002</v>
      </c>
      <c r="S21" s="28">
        <f t="shared" si="0"/>
        <v>2520.1</v>
      </c>
      <c r="T21" s="28">
        <f>X21+Y21+Z21</f>
        <v>5254.2</v>
      </c>
      <c r="U21" s="28">
        <f t="shared" si="0"/>
        <v>200556.30000000002</v>
      </c>
      <c r="V21" s="28">
        <f t="shared" si="0"/>
        <v>0</v>
      </c>
      <c r="W21" s="28">
        <f t="shared" si="0"/>
        <v>0</v>
      </c>
      <c r="X21" s="28">
        <f t="shared" si="0"/>
        <v>5254.2</v>
      </c>
      <c r="Y21" s="28">
        <f t="shared" si="0"/>
        <v>0</v>
      </c>
      <c r="Z21" s="28">
        <f t="shared" si="0"/>
        <v>0</v>
      </c>
    </row>
    <row r="22" spans="1:26" ht="25.5" x14ac:dyDescent="0.2">
      <c r="A22" s="12" t="s">
        <v>12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4">
        <v>2</v>
      </c>
      <c r="P22" s="29">
        <v>25</v>
      </c>
      <c r="Q22" s="29">
        <v>0.5</v>
      </c>
      <c r="R22" s="29">
        <v>14654.7</v>
      </c>
      <c r="S22" s="29">
        <v>352.4</v>
      </c>
      <c r="T22" s="29">
        <v>551.79999999999995</v>
      </c>
      <c r="U22" s="29">
        <v>14654.7</v>
      </c>
      <c r="V22" s="29">
        <v>0</v>
      </c>
      <c r="W22" s="29">
        <v>0</v>
      </c>
      <c r="X22" s="29">
        <v>551.79999999999995</v>
      </c>
      <c r="Y22" s="29">
        <v>0</v>
      </c>
      <c r="Z22" s="29">
        <v>0</v>
      </c>
    </row>
    <row r="23" spans="1:26" ht="15.75" x14ac:dyDescent="0.2">
      <c r="A23" s="5" t="s">
        <v>13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9">
        <v>14</v>
      </c>
      <c r="Q23" s="29">
        <v>0.5</v>
      </c>
      <c r="R23" s="29">
        <v>9003.2000000000007</v>
      </c>
      <c r="S23" s="29">
        <v>263.5</v>
      </c>
      <c r="T23" s="29">
        <v>551.79999999999995</v>
      </c>
      <c r="U23" s="29">
        <v>9003.2000000000007</v>
      </c>
      <c r="V23" s="29">
        <v>0</v>
      </c>
      <c r="W23" s="29">
        <v>0</v>
      </c>
      <c r="X23" s="29">
        <v>551.79999999999995</v>
      </c>
      <c r="Y23" s="29">
        <v>0</v>
      </c>
      <c r="Z23" s="29">
        <v>0</v>
      </c>
    </row>
    <row r="24" spans="1:26" ht="15.75" x14ac:dyDescent="0.2">
      <c r="A24" s="12" t="s">
        <v>14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4">
        <v>4</v>
      </c>
      <c r="P24" s="29">
        <v>234</v>
      </c>
      <c r="Q24" s="29">
        <v>13.5</v>
      </c>
      <c r="R24" s="29">
        <v>124766.39999999999</v>
      </c>
      <c r="S24" s="29">
        <v>1010.2</v>
      </c>
      <c r="T24" s="29">
        <v>3288.1</v>
      </c>
      <c r="U24" s="29">
        <v>124766.39999999999</v>
      </c>
      <c r="V24" s="29">
        <v>0</v>
      </c>
      <c r="W24" s="29">
        <v>0</v>
      </c>
      <c r="X24" s="29">
        <v>3288.1</v>
      </c>
      <c r="Y24" s="29">
        <v>0</v>
      </c>
      <c r="Z24" s="29">
        <v>0</v>
      </c>
    </row>
    <row r="25" spans="1:26" ht="25.5" x14ac:dyDescent="0.2">
      <c r="A25" s="5" t="s">
        <v>15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9">
        <v>116.4</v>
      </c>
      <c r="Q25" s="29">
        <v>2.6</v>
      </c>
      <c r="R25" s="29">
        <v>66159.600000000006</v>
      </c>
      <c r="S25" s="29">
        <v>342.5</v>
      </c>
      <c r="T25" s="29">
        <v>744.4</v>
      </c>
      <c r="U25" s="29">
        <v>66159.600000000006</v>
      </c>
      <c r="V25" s="29">
        <v>0</v>
      </c>
      <c r="W25" s="29">
        <v>0</v>
      </c>
      <c r="X25" s="29">
        <v>744.4</v>
      </c>
      <c r="Y25" s="29">
        <v>0</v>
      </c>
      <c r="Z25" s="29">
        <v>0</v>
      </c>
    </row>
    <row r="26" spans="1:26" ht="15.75" x14ac:dyDescent="0.2">
      <c r="A26" s="5" t="s">
        <v>26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9">
        <v>14.7</v>
      </c>
      <c r="Q26" s="29">
        <v>7.8</v>
      </c>
      <c r="R26" s="29">
        <v>7399.5</v>
      </c>
      <c r="S26" s="29">
        <v>0</v>
      </c>
      <c r="T26" s="29">
        <v>1610.2</v>
      </c>
      <c r="U26" s="29">
        <v>7399.5</v>
      </c>
      <c r="V26" s="29">
        <v>0</v>
      </c>
      <c r="W26" s="29">
        <v>0</v>
      </c>
      <c r="X26" s="29">
        <v>1610.2</v>
      </c>
      <c r="Y26" s="29">
        <v>0</v>
      </c>
      <c r="Z26" s="29">
        <v>0</v>
      </c>
    </row>
    <row r="27" spans="1:26" ht="15.75" x14ac:dyDescent="0.2">
      <c r="A27" s="12" t="s">
        <v>22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4">
        <v>7</v>
      </c>
      <c r="P27" s="29">
        <v>85.4</v>
      </c>
      <c r="Q27" s="29">
        <v>2</v>
      </c>
      <c r="R27" s="29">
        <v>22331.1</v>
      </c>
      <c r="S27" s="29">
        <v>50.7</v>
      </c>
      <c r="T27" s="29">
        <v>463.7</v>
      </c>
      <c r="U27" s="29">
        <v>22331.1</v>
      </c>
      <c r="V27" s="29">
        <v>0</v>
      </c>
      <c r="W27" s="29">
        <v>0</v>
      </c>
      <c r="X27" s="29">
        <v>463.7</v>
      </c>
      <c r="Y27" s="29">
        <v>0</v>
      </c>
      <c r="Z27" s="29">
        <v>0</v>
      </c>
    </row>
    <row r="28" spans="1:26" ht="15.75" x14ac:dyDescent="0.2">
      <c r="A28" s="12" t="s">
        <v>23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4">
        <v>8</v>
      </c>
      <c r="P28" s="29">
        <v>149.5</v>
      </c>
      <c r="Q28" s="29">
        <v>4.2</v>
      </c>
      <c r="R28" s="29">
        <v>38804.1</v>
      </c>
      <c r="S28" s="29">
        <v>1106.8</v>
      </c>
      <c r="T28" s="29">
        <v>950.6</v>
      </c>
      <c r="U28" s="29">
        <v>38804.1</v>
      </c>
      <c r="V28" s="29">
        <v>0</v>
      </c>
      <c r="W28" s="29">
        <v>0</v>
      </c>
      <c r="X28" s="29">
        <v>950.6</v>
      </c>
      <c r="Y28" s="29">
        <v>0</v>
      </c>
      <c r="Z28" s="29">
        <v>0</v>
      </c>
    </row>
    <row r="29" spans="1:26" ht="38.25" x14ac:dyDescent="0.2">
      <c r="A29" s="12" t="s">
        <v>25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4">
        <v>9</v>
      </c>
      <c r="P29" s="29">
        <v>89.9</v>
      </c>
      <c r="Q29" s="29">
        <v>1.9</v>
      </c>
      <c r="R29" s="29">
        <v>44566.7</v>
      </c>
      <c r="S29" s="29">
        <v>486</v>
      </c>
      <c r="T29" s="29">
        <v>674.7</v>
      </c>
      <c r="U29" s="29">
        <v>44566.7</v>
      </c>
      <c r="V29" s="29">
        <v>0</v>
      </c>
      <c r="W29" s="29">
        <v>0</v>
      </c>
      <c r="X29" s="29">
        <v>674.7</v>
      </c>
      <c r="Y29" s="29">
        <v>0</v>
      </c>
      <c r="Z29" s="29">
        <v>0</v>
      </c>
    </row>
    <row r="30" spans="1:26" ht="15.75" x14ac:dyDescent="0.2">
      <c r="A30" s="12" t="s">
        <v>24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4">
        <v>10</v>
      </c>
      <c r="P30" s="29">
        <v>70.3</v>
      </c>
      <c r="Q30" s="29">
        <v>0</v>
      </c>
      <c r="R30" s="29">
        <v>34372.300000000003</v>
      </c>
      <c r="S30" s="29">
        <v>486</v>
      </c>
      <c r="T30" s="29">
        <v>0</v>
      </c>
      <c r="U30" s="29">
        <v>34372.300000000003</v>
      </c>
      <c r="V30" s="29">
        <v>0</v>
      </c>
      <c r="W30" s="29">
        <v>0</v>
      </c>
      <c r="X30" s="29">
        <v>0</v>
      </c>
      <c r="Y30" s="29">
        <v>0</v>
      </c>
      <c r="Z30" s="29">
        <v>0</v>
      </c>
    </row>
    <row r="31" spans="1:26" ht="54.95" customHeight="1" x14ac:dyDescent="0.25">
      <c r="A31" s="7" t="s">
        <v>37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8">
        <v>11</v>
      </c>
      <c r="P31" s="26">
        <v>7</v>
      </c>
      <c r="Q31" s="27"/>
      <c r="R31" s="27"/>
      <c r="S31" s="27"/>
      <c r="T31" s="27"/>
      <c r="U31" s="27"/>
      <c r="V31" s="27"/>
      <c r="W31" s="27"/>
      <c r="X31" s="27"/>
      <c r="Y31" s="27"/>
      <c r="Z31" s="27"/>
    </row>
    <row r="33" spans="1:26" x14ac:dyDescent="0.2">
      <c r="A33" s="37" t="s">
        <v>16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</row>
    <row r="34" spans="1:26" x14ac:dyDescent="0.2">
      <c r="A34" s="37" t="s">
        <v>17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</row>
    <row r="35" spans="1:26" x14ac:dyDescent="0.2">
      <c r="A35" s="37" t="s">
        <v>18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</row>
    <row r="36" spans="1:26" x14ac:dyDescent="0.2">
      <c r="A36" s="37" t="s">
        <v>19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x14ac:dyDescent="0.2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</row>
  </sheetData>
  <sheetProtection selectLockedCells="1"/>
  <mergeCells count="18">
    <mergeCell ref="A36:Z36"/>
    <mergeCell ref="A37:Z37"/>
    <mergeCell ref="T18:T19"/>
    <mergeCell ref="U18:W18"/>
    <mergeCell ref="X18:Z18"/>
    <mergeCell ref="A33:Z33"/>
    <mergeCell ref="A34:Z34"/>
    <mergeCell ref="A35:Z35"/>
    <mergeCell ref="A15:Z15"/>
    <mergeCell ref="A16:Z16"/>
    <mergeCell ref="A17:A19"/>
    <mergeCell ref="O17:O19"/>
    <mergeCell ref="P17:Q17"/>
    <mergeCell ref="R17:T17"/>
    <mergeCell ref="U17:Z17"/>
    <mergeCell ref="P18:P19"/>
    <mergeCell ref="Q18:Q19"/>
    <mergeCell ref="R18:S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Z30">
      <formula1>IF(AND(INT(P21*10)=P21*10,P21&gt;=0),TRUE,FALSE)</formula1>
    </dataValidation>
    <dataValidation allowBlank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1"/>
  </dataValidations>
  <printOptions horizontalCentered="1"/>
  <pageMargins left="0.39370078740157483" right="0.39370078740157483" top="0.39370078740157483" bottom="0.39370078740157483" header="0" footer="0"/>
  <pageSetup paperSize="9" scale="6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Жигулевск'!data_r_16</vt:lpstr>
      <vt:lpstr>'г. Новокуйбышевск'!data_r_16</vt:lpstr>
      <vt:lpstr>'г. Октябрьск'!data_r_16</vt:lpstr>
      <vt:lpstr>'г. Отрадный'!data_r_16</vt:lpstr>
      <vt:lpstr>'г. Похвистнево'!data_r_16</vt:lpstr>
      <vt:lpstr>'г. Самара'!data_r_16</vt:lpstr>
      <vt:lpstr>'г. Сызрань'!data_r_16</vt:lpstr>
      <vt:lpstr>'г. Тольятти'!data_r_16</vt:lpstr>
      <vt:lpstr>'г. Чапаевск'!data_r_16</vt:lpstr>
      <vt:lpstr>'г.о. Кинель'!data_r_16</vt:lpstr>
      <vt:lpstr>'Деп Сам'!data_r_16</vt:lpstr>
      <vt:lpstr>'Деп Тольятти'!data_r_16</vt:lpstr>
      <vt:lpstr>ЗУ!data_r_16</vt:lpstr>
      <vt:lpstr>КУ!data_r_16</vt:lpstr>
      <vt:lpstr>'м.р.  Приволжский'!data_r_16</vt:lpstr>
      <vt:lpstr>'м.р. Алексеевский'!data_r_16</vt:lpstr>
      <vt:lpstr>'м.р. Безенчукский'!data_r_16</vt:lpstr>
      <vt:lpstr>'м.р. Богатовский'!data_r_16</vt:lpstr>
      <vt:lpstr>'м.р. Большеглушицкий'!data_r_16</vt:lpstr>
      <vt:lpstr>'м.р. Большечерниговский'!data_r_16</vt:lpstr>
      <vt:lpstr>'м.р. Борский'!data_r_16</vt:lpstr>
      <vt:lpstr>'м.р. Волжский'!data_r_16</vt:lpstr>
      <vt:lpstr>'м.р. Елховский'!data_r_16</vt:lpstr>
      <vt:lpstr>'м.р. Исаклинский'!data_r_16</vt:lpstr>
      <vt:lpstr>'м.р. Камышлинский'!data_r_16</vt:lpstr>
      <vt:lpstr>'м.р. Кинельский'!data_r_16</vt:lpstr>
      <vt:lpstr>'м.р. Клявлинский'!data_r_16</vt:lpstr>
      <vt:lpstr>'м.р. Кошкинский'!data_r_16</vt:lpstr>
      <vt:lpstr>'м.р. Красноармейский'!data_r_16</vt:lpstr>
      <vt:lpstr>'м.р. Красноярский'!data_r_16</vt:lpstr>
      <vt:lpstr>'м.р. Нефтегорский'!data_r_16</vt:lpstr>
      <vt:lpstr>'м.р. Пестравский'!data_r_16</vt:lpstr>
      <vt:lpstr>'м.р. Похвистневский'!data_r_16</vt:lpstr>
      <vt:lpstr>'м.р. Сергиевский'!data_r_16</vt:lpstr>
      <vt:lpstr>'м.р. Ставропольский'!data_r_16</vt:lpstr>
      <vt:lpstr>'м.р. Сызранский'!data_r_16</vt:lpstr>
      <vt:lpstr>'м.р. Хворостянский'!data_r_16</vt:lpstr>
      <vt:lpstr>'м.р. Челно-Вершинский'!data_r_16</vt:lpstr>
      <vt:lpstr>'м.р. Шенталинский'!data_r_16</vt:lpstr>
      <vt:lpstr>'м.р. Шигонский'!data_r_16</vt:lpstr>
      <vt:lpstr>'м.р.Кинель-Черкасский '!data_r_16</vt:lpstr>
      <vt:lpstr>ОУ!data_r_16</vt:lpstr>
      <vt:lpstr>ПУ!data_r_16</vt:lpstr>
      <vt:lpstr>СВУ!data_r_16</vt:lpstr>
      <vt:lpstr>СЗ!data_r_16</vt:lpstr>
      <vt:lpstr>СУ!data_r_16</vt:lpstr>
      <vt:lpstr>ЦУ!data_r_16</vt:lpstr>
      <vt:lpstr>ЮВУ!data_r_16</vt:lpstr>
      <vt:lpstr>ЮЗУ!data_r_16</vt:lpstr>
      <vt:lpstr>ЮУ!data_r_16</vt:lpstr>
      <vt:lpstr>data_r_16</vt:lpstr>
      <vt:lpstr>'г. Жигулевск'!razdel_16</vt:lpstr>
      <vt:lpstr>'г. Новокуйбышевск'!razdel_16</vt:lpstr>
      <vt:lpstr>'г. Октябрьск'!razdel_16</vt:lpstr>
      <vt:lpstr>'г. Отрадный'!razdel_16</vt:lpstr>
      <vt:lpstr>'г. Похвистнево'!razdel_16</vt:lpstr>
      <vt:lpstr>'г. Самара'!razdel_16</vt:lpstr>
      <vt:lpstr>'г. Сызрань'!razdel_16</vt:lpstr>
      <vt:lpstr>'г. Тольятти'!razdel_16</vt:lpstr>
      <vt:lpstr>'г. Чапаевск'!razdel_16</vt:lpstr>
      <vt:lpstr>'г.о. Кинель'!razdel_16</vt:lpstr>
      <vt:lpstr>'Деп Сам'!razdel_16</vt:lpstr>
      <vt:lpstr>'Деп Тольятти'!razdel_16</vt:lpstr>
      <vt:lpstr>ЗУ!razdel_16</vt:lpstr>
      <vt:lpstr>КУ!razdel_16</vt:lpstr>
      <vt:lpstr>'м.р.  Приволжский'!razdel_16</vt:lpstr>
      <vt:lpstr>'м.р. Алексеевский'!razdel_16</vt:lpstr>
      <vt:lpstr>'м.р. Безенчукский'!razdel_16</vt:lpstr>
      <vt:lpstr>'м.р. Богатовский'!razdel_16</vt:lpstr>
      <vt:lpstr>'м.р. Большеглушицкий'!razdel_16</vt:lpstr>
      <vt:lpstr>'м.р. Большечерниговский'!razdel_16</vt:lpstr>
      <vt:lpstr>'м.р. Борский'!razdel_16</vt:lpstr>
      <vt:lpstr>'м.р. Волжский'!razdel_16</vt:lpstr>
      <vt:lpstr>'м.р. Елховский'!razdel_16</vt:lpstr>
      <vt:lpstr>'м.р. Исаклинский'!razdel_16</vt:lpstr>
      <vt:lpstr>'м.р. Камышлинский'!razdel_16</vt:lpstr>
      <vt:lpstr>'м.р. Кинельский'!razdel_16</vt:lpstr>
      <vt:lpstr>'м.р. Клявлинский'!razdel_16</vt:lpstr>
      <vt:lpstr>'м.р. Кошкинский'!razdel_16</vt:lpstr>
      <vt:lpstr>'м.р. Красноармейский'!razdel_16</vt:lpstr>
      <vt:lpstr>'м.р. Красноярский'!razdel_16</vt:lpstr>
      <vt:lpstr>'м.р. Нефтегорский'!razdel_16</vt:lpstr>
      <vt:lpstr>'м.р. Пестравский'!razdel_16</vt:lpstr>
      <vt:lpstr>'м.р. Похвистневский'!razdel_16</vt:lpstr>
      <vt:lpstr>'м.р. Сергиевский'!razdel_16</vt:lpstr>
      <vt:lpstr>'м.р. Ставропольский'!razdel_16</vt:lpstr>
      <vt:lpstr>'м.р. Сызранский'!razdel_16</vt:lpstr>
      <vt:lpstr>'м.р. Хворостянский'!razdel_16</vt:lpstr>
      <vt:lpstr>'м.р. Челно-Вершинский'!razdel_16</vt:lpstr>
      <vt:lpstr>'м.р. Шенталинский'!razdel_16</vt:lpstr>
      <vt:lpstr>'м.р. Шигонский'!razdel_16</vt:lpstr>
      <vt:lpstr>'м.р.Кинель-Черкасский '!razdel_16</vt:lpstr>
      <vt:lpstr>ОУ!razdel_16</vt:lpstr>
      <vt:lpstr>ПУ!razdel_16</vt:lpstr>
      <vt:lpstr>СВУ!razdel_16</vt:lpstr>
      <vt:lpstr>СЗ!razdel_16</vt:lpstr>
      <vt:lpstr>СУ!razdel_16</vt:lpstr>
      <vt:lpstr>ЦУ!razdel_16</vt:lpstr>
      <vt:lpstr>ЮВУ!razdel_16</vt:lpstr>
      <vt:lpstr>ЮЗУ!razdel_16</vt:lpstr>
      <vt:lpstr>ЮУ!razdel_16</vt:lpstr>
      <vt:lpstr>razdel_16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2024-04-10T08:00:37Z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